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975" windowHeight="11730" activeTab="1"/>
  </bookViews>
  <sheets>
    <sheet name="$Year$" sheetId="4" r:id="rId1"/>
    <sheet name="FY Rollup" sheetId="16" r:id="rId2"/>
    <sheet name="Glossary" sheetId="2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3" r:id="rId10"/>
    <sheet name="Feb" sheetId="15" r:id="rId11"/>
    <sheet name="Mar" sheetId="14" r:id="rId12"/>
    <sheet name="Apr" sheetId="13" r:id="rId13"/>
    <sheet name="May" sheetId="12" r:id="rId14"/>
    <sheet name="Jun" sheetId="11" r:id="rId15"/>
  </sheets>
  <definedNames>
    <definedName name="_xlnm._FilterDatabase" localSheetId="12" hidden="1">Apr!$A$4:$V$4</definedName>
    <definedName name="_xlnm._FilterDatabase" localSheetId="4" hidden="1">Aug!$B$4:$V$19</definedName>
    <definedName name="_xlnm._FilterDatabase" localSheetId="8" hidden="1">Dec!$B$4:$T$44</definedName>
    <definedName name="_xlnm._FilterDatabase" localSheetId="10" hidden="1">Feb!$B$4:$T$64</definedName>
    <definedName name="_xlnm._FilterDatabase" localSheetId="1" hidden="1">'FY Rollup'!$A$4:$T$359</definedName>
    <definedName name="_xlnm._FilterDatabase" localSheetId="9" hidden="1">Jan!$B$4:$T$29</definedName>
    <definedName name="_xlnm._FilterDatabase" localSheetId="3" hidden="1">Jul!$B$4:$R$36</definedName>
    <definedName name="_xlnm._FilterDatabase" localSheetId="14" hidden="1">Jun!$A$4:$CS$35</definedName>
    <definedName name="_xlnm._FilterDatabase" localSheetId="11" hidden="1">Mar!$B$4:$T$27</definedName>
    <definedName name="_xlnm._FilterDatabase" localSheetId="13" hidden="1">May!$A$4:$CS$30</definedName>
    <definedName name="_xlnm._FilterDatabase" localSheetId="7" hidden="1">Nov!$B$4:$T$38</definedName>
    <definedName name="_xlnm._FilterDatabase" localSheetId="6" hidden="1">Oct!$B$4:$T$32</definedName>
    <definedName name="_xlnm._FilterDatabase" localSheetId="5" hidden="1">Sep!$B$4:$T$33</definedName>
    <definedName name="_ftn1" localSheetId="4">Aug!$M$22</definedName>
    <definedName name="_ftnref1" localSheetId="4">Aug!#REF!</definedName>
    <definedName name="OLE_LINK3" localSheetId="11">Mar!#REF!</definedName>
  </definedNames>
  <calcPr calcId="145621"/>
</workbook>
</file>

<file path=xl/calcChain.xml><?xml version="1.0" encoding="utf-8"?>
<calcChain xmlns="http://schemas.openxmlformats.org/spreadsheetml/2006/main">
  <c r="L35" i="11" l="1"/>
  <c r="K35" i="11"/>
  <c r="H354" i="16" l="1"/>
  <c r="J30" i="11" l="1"/>
  <c r="J35" i="11" s="1"/>
  <c r="A49" i="1" l="1"/>
  <c r="A48" i="1"/>
  <c r="D45" i="5"/>
  <c r="D44" i="5"/>
  <c r="A38" i="6"/>
  <c r="A37" i="6"/>
  <c r="A36" i="7"/>
  <c r="A35" i="7"/>
  <c r="A24" i="8"/>
  <c r="A23" i="8"/>
  <c r="A39" i="9"/>
  <c r="A38" i="9"/>
  <c r="A43" i="11"/>
  <c r="A34" i="12"/>
  <c r="A33" i="13"/>
  <c r="A32" i="13"/>
  <c r="A30" i="14"/>
  <c r="A64" i="15"/>
  <c r="A34" i="3"/>
  <c r="A42" i="11"/>
  <c r="A33" i="12"/>
  <c r="A29" i="14"/>
  <c r="A63" i="15"/>
  <c r="A33" i="3"/>
  <c r="L30" i="12" l="1"/>
  <c r="E17" i="4" s="1"/>
  <c r="K30" i="12"/>
  <c r="D17" i="4" s="1"/>
  <c r="J30" i="12"/>
  <c r="C17" i="4" s="1"/>
  <c r="I27" i="4"/>
  <c r="I26" i="4"/>
  <c r="H50" i="16"/>
  <c r="I24" i="4"/>
  <c r="H27" i="4"/>
  <c r="H26" i="4"/>
  <c r="H25" i="4"/>
  <c r="H24" i="4"/>
  <c r="J50" i="16"/>
  <c r="J359" i="16" s="1"/>
  <c r="I50" i="16"/>
  <c r="I359" i="16" s="1"/>
  <c r="O291" i="16"/>
  <c r="N291" i="16"/>
  <c r="L30" i="13"/>
  <c r="E16" i="4" s="1"/>
  <c r="K30" i="13"/>
  <c r="J30" i="13"/>
  <c r="C16" i="4" s="1"/>
  <c r="T16" i="13"/>
  <c r="U16" i="13"/>
  <c r="J27" i="14"/>
  <c r="L27" i="14"/>
  <c r="E15" i="4" s="1"/>
  <c r="K27" i="14"/>
  <c r="D15" i="4" s="1"/>
  <c r="J62" i="15"/>
  <c r="K62" i="15"/>
  <c r="L62" i="15"/>
  <c r="J29" i="3"/>
  <c r="C13" i="4" s="1"/>
  <c r="C14" i="4"/>
  <c r="E14" i="4"/>
  <c r="L29" i="3"/>
  <c r="E13" i="4" s="1"/>
  <c r="D14" i="4"/>
  <c r="K29" i="3"/>
  <c r="D13" i="4" s="1"/>
  <c r="Q84" i="16"/>
  <c r="L39" i="5"/>
  <c r="E11" i="4" s="1"/>
  <c r="K39" i="5"/>
  <c r="D11" i="4" s="1"/>
  <c r="J39" i="5"/>
  <c r="C11" i="4" s="1"/>
  <c r="L33" i="6"/>
  <c r="E10" i="4" s="1"/>
  <c r="K33" i="6"/>
  <c r="D10" i="4" s="1"/>
  <c r="J33" i="6"/>
  <c r="C10" i="4"/>
  <c r="L33" i="7"/>
  <c r="E9" i="4" s="1"/>
  <c r="K33" i="7"/>
  <c r="D9" i="4" s="1"/>
  <c r="J33" i="7"/>
  <c r="C9" i="4" s="1"/>
  <c r="L36" i="9"/>
  <c r="E7" i="4" s="1"/>
  <c r="L19" i="8"/>
  <c r="L20" i="8" s="1"/>
  <c r="E8" i="4" s="1"/>
  <c r="K36" i="9"/>
  <c r="D7" i="4"/>
  <c r="J36" i="9"/>
  <c r="C7" i="4" s="1"/>
  <c r="G7" i="4" s="1"/>
  <c r="J19" i="8"/>
  <c r="J20" i="8" s="1"/>
  <c r="C8" i="4" s="1"/>
  <c r="J44" i="1"/>
  <c r="C12" i="4" s="1"/>
  <c r="L44" i="1"/>
  <c r="E12" i="4" s="1"/>
  <c r="K44" i="1"/>
  <c r="D12" i="4"/>
  <c r="K19" i="8"/>
  <c r="K20" i="8" s="1"/>
  <c r="D8" i="4" s="1"/>
  <c r="E18" i="4"/>
  <c r="D18" i="4"/>
  <c r="C18" i="4"/>
  <c r="D16" i="4"/>
  <c r="C15" i="4"/>
  <c r="I25" i="4" l="1"/>
  <c r="H359" i="16"/>
  <c r="D24" i="4"/>
  <c r="D32" i="4"/>
  <c r="H28" i="4"/>
  <c r="B28" i="4"/>
  <c r="B29" i="4" s="1"/>
  <c r="C28" i="4"/>
  <c r="B32" i="4"/>
  <c r="B33" i="4" s="1"/>
  <c r="E28" i="4"/>
  <c r="C20" i="4"/>
  <c r="G20" i="4" s="1"/>
  <c r="C24" i="4"/>
  <c r="E20" i="4"/>
  <c r="C32" i="4"/>
  <c r="D28" i="4"/>
  <c r="D20" i="4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I28" i="4"/>
  <c r="E32" i="4"/>
  <c r="B24" i="4"/>
  <c r="E24" i="4"/>
  <c r="C33" i="4" l="1"/>
  <c r="D33" i="4" s="1"/>
  <c r="E33" i="4" s="1"/>
  <c r="C29" i="4"/>
  <c r="E29" i="4"/>
  <c r="D29" i="4"/>
  <c r="E25" i="4"/>
  <c r="B25" i="4"/>
  <c r="D25" i="4"/>
  <c r="C25" i="4"/>
</calcChain>
</file>

<file path=xl/comments1.xml><?xml version="1.0" encoding="utf-8"?>
<comments xmlns="http://schemas.openxmlformats.org/spreadsheetml/2006/main">
  <authors>
    <author>Moss, Frank</author>
  </authors>
  <commentList>
    <comment ref="M91" authorId="0">
      <text>
        <r>
          <rPr>
            <b/>
            <sz val="9"/>
            <color indexed="81"/>
            <rFont val="Tahoma"/>
            <family val="2"/>
          </rPr>
          <t>Moss, Frank:</t>
        </r>
        <r>
          <rPr>
            <sz val="9"/>
            <color indexed="81"/>
            <rFont val="Tahoma"/>
            <family val="2"/>
          </rPr>
          <t xml:space="preserve">
submitted by</t>
        </r>
      </text>
    </comment>
  </commentList>
</comments>
</file>

<file path=xl/comments2.xml><?xml version="1.0" encoding="utf-8"?>
<comments xmlns="http://schemas.openxmlformats.org/spreadsheetml/2006/main">
  <authors>
    <author>Moss, Frank</author>
  </authors>
  <commentList>
    <comment ref="S17" authorId="0">
      <text>
        <r>
          <rPr>
            <b/>
            <sz val="9"/>
            <color indexed="81"/>
            <rFont val="Tahoma"/>
            <family val="2"/>
          </rPr>
          <t>Moss, Frank:</t>
        </r>
        <r>
          <rPr>
            <sz val="9"/>
            <color indexed="81"/>
            <rFont val="Tahoma"/>
            <family val="2"/>
          </rPr>
          <t xml:space="preserve">
submitted by</t>
        </r>
      </text>
    </comment>
  </commentList>
</comments>
</file>

<file path=xl/sharedStrings.xml><?xml version="1.0" encoding="utf-8"?>
<sst xmlns="http://schemas.openxmlformats.org/spreadsheetml/2006/main" count="7002" uniqueCount="1673">
  <si>
    <t>CUMULATIVE</t>
  </si>
  <si>
    <t>NUMBER</t>
  </si>
  <si>
    <t>AMOUNT</t>
  </si>
  <si>
    <t>1st QTR</t>
  </si>
  <si>
    <t>2nd Qtr</t>
  </si>
  <si>
    <t>3rd Qtr</t>
  </si>
  <si>
    <t>4th Qtr</t>
  </si>
  <si>
    <t>QTR</t>
  </si>
  <si>
    <t>Federal</t>
  </si>
  <si>
    <t>State</t>
  </si>
  <si>
    <t>Other</t>
  </si>
  <si>
    <t>Number</t>
  </si>
  <si>
    <t>Amount</t>
  </si>
  <si>
    <t>S</t>
  </si>
  <si>
    <t>Multi-Lifecycle Engineer</t>
  </si>
  <si>
    <t>MS</t>
  </si>
  <si>
    <t>Solar Physics</t>
  </si>
  <si>
    <t>Networks and Telecommuni</t>
  </si>
  <si>
    <t>Department of Physics</t>
  </si>
  <si>
    <t>CSR</t>
  </si>
  <si>
    <t>Center for Solar Research</t>
  </si>
  <si>
    <t>Office of the President</t>
  </si>
  <si>
    <t>FDB</t>
  </si>
  <si>
    <t>Federated Department of Biology</t>
  </si>
  <si>
    <t>Office of University Adm</t>
  </si>
  <si>
    <t>FDH</t>
  </si>
  <si>
    <t>Federated Department of History</t>
  </si>
  <si>
    <t>Transportation</t>
  </si>
  <si>
    <t>Office Services</t>
  </si>
  <si>
    <t>IITC</t>
  </si>
  <si>
    <t>International Intermodal Transportation Center</t>
  </si>
  <si>
    <t>Physical Plant</t>
  </si>
  <si>
    <t>TAP</t>
  </si>
  <si>
    <t>Rutgers/NJIT Theatre Arts Program</t>
  </si>
  <si>
    <t>NTIP</t>
  </si>
  <si>
    <t>National  Transportation and Industrial Productivity</t>
  </si>
  <si>
    <t>Physics</t>
  </si>
  <si>
    <t>NJTIDEC</t>
  </si>
  <si>
    <t>New Jersey Transportation Information and Decision Engineering Center</t>
  </si>
  <si>
    <t>Provost Office</t>
  </si>
  <si>
    <t>Purchasing Office</t>
  </si>
  <si>
    <t>SOM</t>
  </si>
  <si>
    <t>Pre-College</t>
  </si>
  <si>
    <t>School Of Architecture</t>
  </si>
  <si>
    <t>CPCP</t>
  </si>
  <si>
    <t>Center for Pre-College Programs</t>
  </si>
  <si>
    <t>School Of Management</t>
  </si>
  <si>
    <t>University Admissions</t>
  </si>
  <si>
    <t>SOA</t>
  </si>
  <si>
    <t>OTHER</t>
  </si>
  <si>
    <t>University Advancement</t>
  </si>
  <si>
    <t>A/F</t>
  </si>
  <si>
    <t>Additional Funding</t>
  </si>
  <si>
    <t>University Information S</t>
  </si>
  <si>
    <t>Principal Investigator</t>
  </si>
  <si>
    <t>Van Houten Library</t>
  </si>
  <si>
    <t>Computer Science</t>
  </si>
  <si>
    <t>Ctr</t>
  </si>
  <si>
    <t>Center</t>
  </si>
  <si>
    <t>IS</t>
  </si>
  <si>
    <t>Information Systems</t>
  </si>
  <si>
    <t>Mgmt</t>
  </si>
  <si>
    <t>Management</t>
  </si>
  <si>
    <t>MOA</t>
  </si>
  <si>
    <t>Memorandum of Agreement</t>
  </si>
  <si>
    <t>N/A</t>
  </si>
  <si>
    <t>Not Applicable</t>
  </si>
  <si>
    <t>SBR</t>
  </si>
  <si>
    <t>Separately Budgeted Research</t>
  </si>
  <si>
    <t>Student Support Services</t>
  </si>
  <si>
    <t>NIH</t>
  </si>
  <si>
    <t>National Institute of Health</t>
  </si>
  <si>
    <t>Center Arch. &amp; Build. Sc</t>
  </si>
  <si>
    <t>NJ</t>
  </si>
  <si>
    <t>New Jersey</t>
  </si>
  <si>
    <t>Dean - Newark Coll. of E</t>
  </si>
  <si>
    <t>NJCHE</t>
  </si>
  <si>
    <t>New Jersey Commission on Higher Education</t>
  </si>
  <si>
    <t>Extension Programs</t>
  </si>
  <si>
    <t>NJCST</t>
  </si>
  <si>
    <t>New Jersey Commission for Science &amp; Technology</t>
  </si>
  <si>
    <t>NJDOH</t>
  </si>
  <si>
    <t>New Jersey Dept of Health</t>
  </si>
  <si>
    <t>New Jersey Dept of Transportation</t>
  </si>
  <si>
    <t>College of Computing Sci</t>
  </si>
  <si>
    <t>National Science Foundation</t>
  </si>
  <si>
    <t>SGM</t>
  </si>
  <si>
    <t>Sustainable Green Manufacturing</t>
  </si>
  <si>
    <t>Ctr. For Env. Engr. Sci.</t>
  </si>
  <si>
    <t>United States Dept of Energy</t>
  </si>
  <si>
    <t>Chem. Eng. Chem. Env. Sc</t>
  </si>
  <si>
    <t>USDOT</t>
  </si>
  <si>
    <t>United States Dept of Transportation</t>
  </si>
  <si>
    <t>Public Safety Security</t>
  </si>
  <si>
    <t xml:space="preserve">National Aeronautics and Space Administration </t>
  </si>
  <si>
    <t>Bursar</t>
  </si>
  <si>
    <t>North Jersey Transportat</t>
  </si>
  <si>
    <t>ADMIN</t>
  </si>
  <si>
    <t xml:space="preserve">ADMINISTRATIVE DEPARTMENTS </t>
  </si>
  <si>
    <t>Polymer Processing Insti</t>
  </si>
  <si>
    <t>AA</t>
  </si>
  <si>
    <t>Academic Affairs</t>
  </si>
  <si>
    <t>G&amp;C</t>
  </si>
  <si>
    <t>Grants and Contracts</t>
  </si>
  <si>
    <t>Financial Aid</t>
  </si>
  <si>
    <t>ASS</t>
  </si>
  <si>
    <t>Academic and Student Services</t>
  </si>
  <si>
    <t>H&amp;E</t>
  </si>
  <si>
    <t>Health and Environmental Safety</t>
  </si>
  <si>
    <t>ACT</t>
  </si>
  <si>
    <t>Accounting</t>
  </si>
  <si>
    <t>HS</t>
  </si>
  <si>
    <t>Health Services</t>
  </si>
  <si>
    <t>Industrial &amp; Manufact. E</t>
  </si>
  <si>
    <t>AP</t>
  </si>
  <si>
    <t>Accounts Payable</t>
  </si>
  <si>
    <t>HR</t>
  </si>
  <si>
    <t>Human Resources</t>
  </si>
  <si>
    <t>Federated History</t>
  </si>
  <si>
    <t>AT</t>
  </si>
  <si>
    <t>Administration and Treasurer</t>
  </si>
  <si>
    <t>IRP</t>
  </si>
  <si>
    <t>Institutional Research and Planning</t>
  </si>
  <si>
    <t>ADV</t>
  </si>
  <si>
    <t>Advertising</t>
  </si>
  <si>
    <t>IP</t>
  </si>
  <si>
    <t>Intellectual Property</t>
  </si>
  <si>
    <t>Pre-College Programs</t>
  </si>
  <si>
    <t>ATH</t>
  </si>
  <si>
    <t>Athletics</t>
  </si>
  <si>
    <t>IA</t>
  </si>
  <si>
    <t>Internal Audit</t>
  </si>
  <si>
    <t>Athletics &amp; Physical Edu</t>
  </si>
  <si>
    <t>ADM-U</t>
  </si>
  <si>
    <t>Admissions, Undergraduate</t>
  </si>
  <si>
    <t>ISF</t>
  </si>
  <si>
    <t>International Students and Faculty</t>
  </si>
  <si>
    <t>NJTAP</t>
  </si>
  <si>
    <t>ADM-G</t>
  </si>
  <si>
    <t>Admissions, Graduate</t>
  </si>
  <si>
    <t>IT&amp;MS</t>
  </si>
  <si>
    <t xml:space="preserve">Media Services, Instructional Technology &amp; </t>
  </si>
  <si>
    <t>Department of Mathematic</t>
  </si>
  <si>
    <t>BUD</t>
  </si>
  <si>
    <t>Budget</t>
  </si>
  <si>
    <t>P&amp;B</t>
  </si>
  <si>
    <t>Payroll &amp; Benefits</t>
  </si>
  <si>
    <t>Memb. Separ. Bio</t>
  </si>
  <si>
    <t>BUR</t>
  </si>
  <si>
    <t>PP</t>
  </si>
  <si>
    <t>Student Financial Aid Se</t>
  </si>
  <si>
    <t>CDS</t>
  </si>
  <si>
    <t>Career Development Services</t>
  </si>
  <si>
    <t>PRES</t>
  </si>
  <si>
    <t>President</t>
  </si>
  <si>
    <t>COMM</t>
  </si>
  <si>
    <t>Communications</t>
  </si>
  <si>
    <t>PROV</t>
  </si>
  <si>
    <t>Provost</t>
  </si>
  <si>
    <t>Budget Office</t>
  </si>
  <si>
    <t>CTCR</t>
  </si>
  <si>
    <t>Compliance, Training, and Community Relations</t>
  </si>
  <si>
    <t>PS</t>
  </si>
  <si>
    <t>Public Safety</t>
  </si>
  <si>
    <t>CSD</t>
  </si>
  <si>
    <t>Computing Services Division</t>
  </si>
  <si>
    <t>PUBS</t>
  </si>
  <si>
    <t>Publications</t>
  </si>
  <si>
    <t>OFFICE OF THE DEAN-CCS</t>
  </si>
  <si>
    <t>CPE</t>
  </si>
  <si>
    <t>Continuing Professional Education</t>
  </si>
  <si>
    <t>PR</t>
  </si>
  <si>
    <t>Public Relations</t>
  </si>
  <si>
    <t>Mt. Laurel Campus</t>
  </si>
  <si>
    <t>CUST</t>
  </si>
  <si>
    <t>Custodial Services</t>
  </si>
  <si>
    <t>POS</t>
  </si>
  <si>
    <t>Purchasing and Office Services</t>
  </si>
  <si>
    <t>ED</t>
  </si>
  <si>
    <t>Economic Development</t>
  </si>
  <si>
    <t>REG</t>
  </si>
  <si>
    <t>Registrar</t>
  </si>
  <si>
    <t>VP for Acad. Stu. Svc.</t>
  </si>
  <si>
    <t>ELRN</t>
  </si>
  <si>
    <t>eLearning</t>
  </si>
  <si>
    <t>RES</t>
  </si>
  <si>
    <t>Residence Life</t>
  </si>
  <si>
    <t>EOP</t>
  </si>
  <si>
    <t>Educational Opportunity Program</t>
  </si>
  <si>
    <t>SE</t>
  </si>
  <si>
    <t>Special Events</t>
  </si>
  <si>
    <t>Dean - NJIT @ Mount Laur</t>
  </si>
  <si>
    <t>ES</t>
  </si>
  <si>
    <t>SP</t>
  </si>
  <si>
    <t>Sponsored Programs (Research Office)</t>
  </si>
  <si>
    <t>Instructional Technology</t>
  </si>
  <si>
    <t>FAS</t>
  </si>
  <si>
    <t>Financial Aid Services, Student</t>
  </si>
  <si>
    <t>SS</t>
  </si>
  <si>
    <t>Student Services</t>
  </si>
  <si>
    <t>Bookstore</t>
  </si>
  <si>
    <t>FAC</t>
  </si>
  <si>
    <t>Faculty Council</t>
  </si>
  <si>
    <t>T&amp;N</t>
  </si>
  <si>
    <t>Telecommunications and Networks</t>
  </si>
  <si>
    <t>Transportation Studies</t>
  </si>
  <si>
    <t>F&amp;B</t>
  </si>
  <si>
    <t>Finance and Budget Offices</t>
  </si>
  <si>
    <t>UA</t>
  </si>
  <si>
    <t>The Pub</t>
  </si>
  <si>
    <t>FS</t>
  </si>
  <si>
    <t>Freshman Studies</t>
  </si>
  <si>
    <t>UC</t>
  </si>
  <si>
    <t>University Counsel</t>
  </si>
  <si>
    <t>CHEMISTRY AND EVNIRONMET</t>
  </si>
  <si>
    <t>GS</t>
  </si>
  <si>
    <t>Graduate Studies</t>
  </si>
  <si>
    <t>VHL</t>
  </si>
  <si>
    <t>Office Of The Provost</t>
  </si>
  <si>
    <t>Library</t>
  </si>
  <si>
    <t>VP for Acad. Student Ser</t>
  </si>
  <si>
    <t>Physical Education &amp; Ath</t>
  </si>
  <si>
    <t>Office Of Technology Dev</t>
  </si>
  <si>
    <t>Alumni Affairs</t>
  </si>
  <si>
    <t>Institutional Research a</t>
  </si>
  <si>
    <t>Career Services</t>
  </si>
  <si>
    <t>Hazell Center</t>
  </si>
  <si>
    <t>Upward Bound</t>
  </si>
  <si>
    <t>Ctr. Solar Research</t>
  </si>
  <si>
    <t>Dean-Freshman Studies</t>
  </si>
  <si>
    <t>Dean- Newark Coll. Of En</t>
  </si>
  <si>
    <t>CSD - University Informa</t>
  </si>
  <si>
    <t>Physical Education</t>
  </si>
  <si>
    <t>Computer and Information</t>
  </si>
  <si>
    <t>NJHEN</t>
  </si>
  <si>
    <t>Grant Contract Services</t>
  </si>
  <si>
    <t>Ctr. Manufacturing Sys.</t>
  </si>
  <si>
    <t>Athletics/Gym</t>
  </si>
  <si>
    <t>Electrical &amp; Computer En</t>
  </si>
  <si>
    <t>Institute for Transporta</t>
  </si>
  <si>
    <t>Division of Career Devel</t>
  </si>
  <si>
    <t>Defense Procurement</t>
  </si>
  <si>
    <t>University Computing Sys</t>
  </si>
  <si>
    <t>Honors College</t>
  </si>
  <si>
    <t>Humanities and Social S</t>
  </si>
  <si>
    <t>Internal Audit Office</t>
  </si>
  <si>
    <t>Math</t>
  </si>
  <si>
    <t>ITMS</t>
  </si>
  <si>
    <t>Humanity and Social Scie</t>
  </si>
  <si>
    <t>Albert Dorman Honors Col</t>
  </si>
  <si>
    <t>Chemistry &amp; Environmenta</t>
  </si>
  <si>
    <t>Sr. VP for Admin. Treasu</t>
  </si>
  <si>
    <t>Division of Continuing P</t>
  </si>
  <si>
    <t>Ctr. Arch. Build. Sci.</t>
  </si>
  <si>
    <t>General Accounting</t>
  </si>
  <si>
    <t>Department of Civil and</t>
  </si>
  <si>
    <t>HSMRC</t>
  </si>
  <si>
    <t>CIAT (Center for Informa</t>
  </si>
  <si>
    <t>UIS</t>
  </si>
  <si>
    <t>Newark College of Engineering (NCE)</t>
  </si>
  <si>
    <t>College of Science &amp; Liberal Arts (CSLA)</t>
  </si>
  <si>
    <t>School of Management (SOM)</t>
  </si>
  <si>
    <t>College of Computing Science (CCS)</t>
  </si>
  <si>
    <t>NJIT 
$</t>
  </si>
  <si>
    <t>F&amp;A
$</t>
  </si>
  <si>
    <t>Proposal
 #</t>
  </si>
  <si>
    <t>AVP-Academic Support</t>
  </si>
  <si>
    <t>Microelectronics Researc</t>
  </si>
  <si>
    <t>Polymer Processing Inst.</t>
  </si>
  <si>
    <t>Office of Communications</t>
  </si>
  <si>
    <t>EDC</t>
  </si>
  <si>
    <t>Instructional Technologi</t>
  </si>
  <si>
    <t>New Jersey School Of Arc</t>
  </si>
  <si>
    <t>Center for Environmental</t>
  </si>
  <si>
    <t>Intl. Stu. Faculty Serv.</t>
  </si>
  <si>
    <t>NJ School of Architectur</t>
  </si>
  <si>
    <t>National Center for Tran</t>
  </si>
  <si>
    <t>NJ. Trans. Plan. Auth.</t>
  </si>
  <si>
    <t>Information Technology P</t>
  </si>
  <si>
    <t>Career Development Servi</t>
  </si>
  <si>
    <t>Life Sciences Program</t>
  </si>
  <si>
    <t>Finance Office</t>
  </si>
  <si>
    <t>Computer Science Departm</t>
  </si>
  <si>
    <t>Off. of Intellectual Pro</t>
  </si>
  <si>
    <t>Theater/Drama</t>
  </si>
  <si>
    <t>Security, Identification</t>
  </si>
  <si>
    <t>Telecomm. Networking</t>
  </si>
  <si>
    <t>Graduate Studies Office</t>
  </si>
  <si>
    <t>YCEES, NHSRC</t>
  </si>
  <si>
    <t>Payroll Benefits Office</t>
  </si>
  <si>
    <t>Dean-Coll. Sci. Libr. Ar</t>
  </si>
  <si>
    <t>Parking ID Sec. Systems</t>
  </si>
  <si>
    <t>Chem. Env. Sci.</t>
  </si>
  <si>
    <t>Consortium for Pre-Colle</t>
  </si>
  <si>
    <t>Continuing Professional</t>
  </si>
  <si>
    <t xml:space="preserve">NJ </t>
  </si>
  <si>
    <t>Aerospace Studies/ROTC</t>
  </si>
  <si>
    <t>AFROTC, Aerospace Studie</t>
  </si>
  <si>
    <t>Microelectronics Res. Ct</t>
  </si>
  <si>
    <t xml:space="preserve"> (Aerospac</t>
  </si>
  <si>
    <t>Admissions</t>
  </si>
  <si>
    <t>Newark Campus</t>
  </si>
  <si>
    <t>North Jersey Trans. Plan</t>
  </si>
  <si>
    <t>Pre-College Consortium</t>
  </si>
  <si>
    <t>CO-OP, INTERNSHIPS AND S</t>
  </si>
  <si>
    <t>Facilities Management</t>
  </si>
  <si>
    <t>Microelectronics</t>
  </si>
  <si>
    <t>Career Planning/Placemen</t>
  </si>
  <si>
    <t>Instructional Media Serv</t>
  </si>
  <si>
    <t>Compliance, Training &amp; C</t>
  </si>
  <si>
    <t>Compliance, Training and</t>
  </si>
  <si>
    <t>Office Of The Dean-CSLA</t>
  </si>
  <si>
    <t>Budget Department</t>
  </si>
  <si>
    <t>Sponsored Programs</t>
  </si>
  <si>
    <t>Parking, Identification</t>
  </si>
  <si>
    <t>Physical</t>
  </si>
  <si>
    <t>Engineering Computing</t>
  </si>
  <si>
    <t>Telecom/School of Archit</t>
  </si>
  <si>
    <t>Gourmet Dining Services</t>
  </si>
  <si>
    <t>Civil and Environmental</t>
  </si>
  <si>
    <t>University Audits Depart</t>
  </si>
  <si>
    <t>Office of International</t>
  </si>
  <si>
    <t>Murray Center for Women</t>
  </si>
  <si>
    <t>Mathematics: Fnd. Chair</t>
  </si>
  <si>
    <t>Chem. Dept.</t>
  </si>
  <si>
    <t>E.C.E Department</t>
  </si>
  <si>
    <t xml:space="preserve"> P</t>
  </si>
  <si>
    <t>Manufacturing Production</t>
  </si>
  <si>
    <t>Computer &amp; Information S</t>
  </si>
  <si>
    <t>Center for PreCollege Pr</t>
  </si>
  <si>
    <t>Legal &amp; Employment Affai</t>
  </si>
  <si>
    <t>Enterprise Development C</t>
  </si>
  <si>
    <t>COMPUTER SCIENCE</t>
  </si>
  <si>
    <t>Office Of Communications</t>
  </si>
  <si>
    <t>Research and Development</t>
  </si>
  <si>
    <t>Membrane Separations &amp; B</t>
  </si>
  <si>
    <t>Eng./Chem./Env. Sci.</t>
  </si>
  <si>
    <t>Grant &amp; Contract Service</t>
  </si>
  <si>
    <t>Student Activities</t>
  </si>
  <si>
    <t>Alumni Center</t>
  </si>
  <si>
    <t>Sr. VP for Admin.&amp; Treas</t>
  </si>
  <si>
    <t>Industrial &amp; Manufacturi</t>
  </si>
  <si>
    <t>NJEdge.Net</t>
  </si>
  <si>
    <t>Computing Services</t>
  </si>
  <si>
    <t>Information Resource Dev</t>
  </si>
  <si>
    <t>Compliance and Training</t>
  </si>
  <si>
    <t>CMS Info. Tech. Center</t>
  </si>
  <si>
    <t>Financial Aid Dept.</t>
  </si>
  <si>
    <t>Prof. Edu. Opportunity</t>
  </si>
  <si>
    <t>Civil and Environ. Eng.</t>
  </si>
  <si>
    <t>Industrial Water Quality</t>
  </si>
  <si>
    <t>Info. Resource Devel. -</t>
  </si>
  <si>
    <t>MERC</t>
  </si>
  <si>
    <t>General Counsel</t>
  </si>
  <si>
    <t>Transportation/NCTIP</t>
  </si>
  <si>
    <t>Bio Medical Engineering</t>
  </si>
  <si>
    <t>Transportation (NCTIP/II</t>
  </si>
  <si>
    <t>New Jersey School of Arc</t>
  </si>
  <si>
    <t>Management Info. Service</t>
  </si>
  <si>
    <t xml:space="preserve">CSD - </t>
  </si>
  <si>
    <t>Media Services</t>
  </si>
  <si>
    <t>Aerospace Studies (Air F</t>
  </si>
  <si>
    <t>VP-Research Grad. Stu.</t>
  </si>
  <si>
    <t>AeroSpace (Air Force)</t>
  </si>
  <si>
    <t>Office of the Dean of St</t>
  </si>
  <si>
    <t>Hazell Center/Student Ac</t>
  </si>
  <si>
    <t>INSTITUTE FOR TRANSPORTA</t>
  </si>
  <si>
    <t>Student Employment</t>
  </si>
  <si>
    <t>ECEC</t>
  </si>
  <si>
    <t>Office of the Provost</t>
  </si>
  <si>
    <t>, Po</t>
  </si>
  <si>
    <t>University Learning Cent</t>
  </si>
  <si>
    <t>CAREER SERVICES</t>
  </si>
  <si>
    <t>Industrial and Manufactu</t>
  </si>
  <si>
    <t>Hazell Center, Recreatio</t>
  </si>
  <si>
    <t>Information Resources De</t>
  </si>
  <si>
    <t>Dean- Newark Coll. of En</t>
  </si>
  <si>
    <t>Information Services &amp; T</t>
  </si>
  <si>
    <t>Athletics Dept.</t>
  </si>
  <si>
    <t>Continuing Education</t>
  </si>
  <si>
    <t>Office of Dean</t>
  </si>
  <si>
    <t>CO-OP/Interns./Stu. Emp.</t>
  </si>
  <si>
    <t>Dept. of Continuning Edu</t>
  </si>
  <si>
    <t>NJEDGE.NET</t>
  </si>
  <si>
    <t>Public Safety Police Off</t>
  </si>
  <si>
    <t>Information Systems @ Co</t>
  </si>
  <si>
    <t>Office of Research and D</t>
  </si>
  <si>
    <t>Office of Legal &amp; Employ</t>
  </si>
  <si>
    <t>Telecom</t>
  </si>
  <si>
    <t>NJ Ctr. Multimedia Res.</t>
  </si>
  <si>
    <t xml:space="preserve">R.W. </t>
  </si>
  <si>
    <t>Membrane Separations and</t>
  </si>
  <si>
    <t>Chem. Env. Sci</t>
  </si>
  <si>
    <t>Dean-Newark Coll. of Eng</t>
  </si>
  <si>
    <t>Computing Support Servic</t>
  </si>
  <si>
    <t>Center for Manufacturing</t>
  </si>
  <si>
    <t>Office of the General Co</t>
  </si>
  <si>
    <t>Center for Transportatio</t>
  </si>
  <si>
    <t>Mathematics</t>
  </si>
  <si>
    <t>FACILITIES MANAGEMENT</t>
  </si>
  <si>
    <t xml:space="preserve"> (Ultrafast Optoe</t>
  </si>
  <si>
    <t>Dean- School of Manageme</t>
  </si>
  <si>
    <t>MIS</t>
  </si>
  <si>
    <t>Computing Services Dept</t>
  </si>
  <si>
    <t>ITMS Media Services</t>
  </si>
  <si>
    <t>Legal &amp; Employment Affa</t>
  </si>
  <si>
    <t>Chem. Eng./Chem./Env. Sc</t>
  </si>
  <si>
    <t>Computer Information Sci</t>
  </si>
  <si>
    <t>Information Systems Depa</t>
  </si>
  <si>
    <t>Computing Services Divis</t>
  </si>
  <si>
    <t>Health Environ. Safety</t>
  </si>
  <si>
    <t>Robert W. Van Houten Lib</t>
  </si>
  <si>
    <t>Chemistry &amp; Env. Sci</t>
  </si>
  <si>
    <t>Computer Science, Colleg</t>
  </si>
  <si>
    <t>AVP University Budgeting</t>
  </si>
  <si>
    <t>COLLEGE OF COMPUTING SCI</t>
  </si>
  <si>
    <t>Information Research Dev</t>
  </si>
  <si>
    <t>Facilities Mgnmt/Finance</t>
  </si>
  <si>
    <t>CEES Center/Materials Ch</t>
  </si>
  <si>
    <t>CO-OP Interns. Stu. Emp.</t>
  </si>
  <si>
    <t xml:space="preserve"> Department</t>
  </si>
  <si>
    <t>Consortium for Pre Colle</t>
  </si>
  <si>
    <t>McNair Achievement Progr</t>
  </si>
  <si>
    <t>OFFICE OF RESEARCH AND DEVELOPMENT</t>
  </si>
  <si>
    <t>FISCAL YEAR</t>
  </si>
  <si>
    <t>MONTH</t>
  </si>
  <si>
    <t>AGENCY SHARE</t>
  </si>
  <si>
    <t>NJIT SHARE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</si>
  <si>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</si>
  <si>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</si>
  <si>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</si>
  <si>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</si>
  <si>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</si>
  <si>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</si>
  <si>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</si>
  <si>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</si>
  <si>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</si>
  <si>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</si>
  <si>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</si>
  <si>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</t>
  </si>
  <si>
    <t>TOTAL</t>
  </si>
  <si>
    <t>PROPOSAL ACTIVITY</t>
  </si>
  <si>
    <t>Proposal Report August</t>
  </si>
  <si>
    <t>Proposal Report September</t>
  </si>
  <si>
    <t>Proposal Report October</t>
  </si>
  <si>
    <t>Proposal Report November</t>
  </si>
  <si>
    <t>Proposal Report January</t>
  </si>
  <si>
    <t>Proposal Report February</t>
  </si>
  <si>
    <t>Proposal Report March</t>
  </si>
  <si>
    <t>Proposal Report April</t>
  </si>
  <si>
    <t>Proposal Report May</t>
  </si>
  <si>
    <t>Account #</t>
  </si>
  <si>
    <t>SPONSORED RESEARCH ADMINISTRATION</t>
  </si>
  <si>
    <t>Proposal Report December</t>
  </si>
  <si>
    <t>Co-PI</t>
  </si>
  <si>
    <t>TOTALS</t>
  </si>
  <si>
    <t>Dept.</t>
  </si>
  <si>
    <t>Title Of Proposal</t>
  </si>
  <si>
    <t>NASA</t>
  </si>
  <si>
    <t>NSF</t>
  </si>
  <si>
    <t>ECE</t>
  </si>
  <si>
    <t>USDOE</t>
  </si>
  <si>
    <t>CS</t>
  </si>
  <si>
    <t>Institutional Research</t>
  </si>
  <si>
    <t>CIS</t>
  </si>
  <si>
    <t>NJDOT</t>
  </si>
  <si>
    <t>PI</t>
  </si>
  <si>
    <t>F&amp;A</t>
  </si>
  <si>
    <t>AGENCY</t>
  </si>
  <si>
    <t>Date Submitted</t>
  </si>
  <si>
    <t>College</t>
  </si>
  <si>
    <t>GLOSSARY</t>
  </si>
  <si>
    <t>COLLEGES</t>
  </si>
  <si>
    <t xml:space="preserve">CENTERS </t>
  </si>
  <si>
    <t xml:space="preserve">NCE </t>
  </si>
  <si>
    <t>Newark College of Engineering</t>
  </si>
  <si>
    <t>Applied Life Science</t>
  </si>
  <si>
    <t>Department</t>
  </si>
  <si>
    <t>CCBB</t>
  </si>
  <si>
    <t>Center for Computational Biology and Bioengineering</t>
  </si>
  <si>
    <t>Academic Computing</t>
  </si>
  <si>
    <t xml:space="preserve">CSLA </t>
  </si>
  <si>
    <t>College of Science &amp; Liberal Arts</t>
  </si>
  <si>
    <t>Air Force ROTC</t>
  </si>
  <si>
    <t xml:space="preserve">SOM </t>
  </si>
  <si>
    <t>School of Management</t>
  </si>
  <si>
    <t xml:space="preserve">Architecture and Building Sciences </t>
  </si>
  <si>
    <t>Biomedical Engineering</t>
  </si>
  <si>
    <t xml:space="preserve">CCS </t>
  </si>
  <si>
    <t>College of Computing Science</t>
  </si>
  <si>
    <t>CABSR</t>
  </si>
  <si>
    <t>Center for Architecture and Building Science Research</t>
  </si>
  <si>
    <t>Center for Pre-College/T</t>
  </si>
  <si>
    <t>ADHC</t>
  </si>
  <si>
    <t>Albert Dorman Honors College</t>
  </si>
  <si>
    <t>Chemical Engineering</t>
  </si>
  <si>
    <t>Computing, Mathematics and Telecommunications</t>
  </si>
  <si>
    <t>Chemistry and Environmen</t>
  </si>
  <si>
    <t>DEPARTMENTS</t>
  </si>
  <si>
    <t>CAMS</t>
  </si>
  <si>
    <t>Center for Applied Mathematics and Statistics</t>
  </si>
  <si>
    <t>Civil Environ. Eng.</t>
  </si>
  <si>
    <t>CCSPR</t>
  </si>
  <si>
    <t>Center for Communications and Signal Processing Research</t>
  </si>
  <si>
    <t>Computer Info. Science</t>
  </si>
  <si>
    <t>NJCMR</t>
  </si>
  <si>
    <t>New Jersey Center for Multimedia Research</t>
  </si>
  <si>
    <t>Counseling Center</t>
  </si>
  <si>
    <t>NJCWNIS</t>
  </si>
  <si>
    <t>New Jersey Center for Wireless Networking and Internet Security</t>
  </si>
  <si>
    <t>Dean of Student Services</t>
  </si>
  <si>
    <t>CEE</t>
  </si>
  <si>
    <t>Civil and Environmental Engineering</t>
  </si>
  <si>
    <t>Dept. of Mathematical Sc</t>
  </si>
  <si>
    <t>Electrical and Computer Engineering</t>
  </si>
  <si>
    <t>Environmental Science and Engineering</t>
  </si>
  <si>
    <t>Edu Opportunity Prog</t>
  </si>
  <si>
    <t>ET</t>
  </si>
  <si>
    <t>Engineering Technology</t>
  </si>
  <si>
    <t>YCEES</t>
  </si>
  <si>
    <t>Center for Environmental Engineering and Science</t>
  </si>
  <si>
    <t>Electrical and Computer</t>
  </si>
  <si>
    <t>Electrical Computer Eng.</t>
  </si>
  <si>
    <t>IPT</t>
  </si>
  <si>
    <t>Interdisciplinary Program in Transportation</t>
  </si>
  <si>
    <t>Materials Science and Manufacturing</t>
  </si>
  <si>
    <t>Enrollment Services</t>
  </si>
  <si>
    <t>ME</t>
  </si>
  <si>
    <t>Mechanical Engineering</t>
  </si>
  <si>
    <t>CMT</t>
  </si>
  <si>
    <t>Center for Membrane Technologies</t>
  </si>
  <si>
    <t>Humanitiies &amp; Social Sci</t>
  </si>
  <si>
    <t>IPPE</t>
  </si>
  <si>
    <t>Interdisciplinary Program in Pharmaceutical Engineering</t>
  </si>
  <si>
    <t>EIC</t>
  </si>
  <si>
    <t>Electronic Imaging Center</t>
  </si>
  <si>
    <t>Industrial Manufact. Eng</t>
  </si>
  <si>
    <t>MRC</t>
  </si>
  <si>
    <t>Microelectronics Research Center</t>
  </si>
  <si>
    <t>Inst. for Transportation</t>
  </si>
  <si>
    <t>NJCEP</t>
  </si>
  <si>
    <t>New Jersey Center for Engineered Particulates</t>
  </si>
  <si>
    <t>Legal Affairs</t>
  </si>
  <si>
    <t>Aerospace Studies</t>
  </si>
  <si>
    <t>NJCMC</t>
  </si>
  <si>
    <t>New Jersey Center for Microflow Control</t>
  </si>
  <si>
    <t>Mathematical Sciences</t>
  </si>
  <si>
    <t>CES</t>
  </si>
  <si>
    <t>Chemistry and Environmental Science</t>
  </si>
  <si>
    <t>PEC</t>
  </si>
  <si>
    <t>Polymer Engineering Center</t>
  </si>
  <si>
    <t>HSS</t>
  </si>
  <si>
    <t>Awarded/Rejected</t>
  </si>
  <si>
    <t>O</t>
  </si>
  <si>
    <t>F</t>
  </si>
  <si>
    <t>Poster
Initials</t>
  </si>
  <si>
    <t>Industrial</t>
  </si>
  <si>
    <t>I</t>
  </si>
  <si>
    <t>CBPE</t>
  </si>
  <si>
    <t>Chemical, Biological &amp; Pharmauceutical Engineering</t>
  </si>
  <si>
    <t>Proposal Report June</t>
  </si>
  <si>
    <t>CAD</t>
  </si>
  <si>
    <t xml:space="preserve">College of Architecture and Design </t>
  </si>
  <si>
    <t>BE</t>
  </si>
  <si>
    <t>MIE</t>
  </si>
  <si>
    <t>Mechanical and Industrial Engineering</t>
  </si>
  <si>
    <t>PT</t>
  </si>
  <si>
    <t>Program in Transportation</t>
  </si>
  <si>
    <t>PPE</t>
  </si>
  <si>
    <t>Program in Pharmaceutical Engineering</t>
  </si>
  <si>
    <t>AFROTC</t>
  </si>
  <si>
    <t>DH</t>
  </si>
  <si>
    <t xml:space="preserve">Humanities </t>
  </si>
  <si>
    <t>DP</t>
  </si>
  <si>
    <t>PES</t>
  </si>
  <si>
    <t>Program in Environmental Science</t>
  </si>
  <si>
    <t>College of Architecture and Design (CAD)</t>
  </si>
  <si>
    <t>NJ School of Architecture</t>
  </si>
  <si>
    <t>SAD</t>
  </si>
  <si>
    <t>School of Art and Design</t>
  </si>
  <si>
    <t>ITP</t>
  </si>
  <si>
    <t>Information Technology Program</t>
  </si>
  <si>
    <t>Interdisciplinary Programs (IP)</t>
  </si>
  <si>
    <t>IT</t>
  </si>
  <si>
    <t>Information Technology</t>
  </si>
  <si>
    <t>MSE</t>
  </si>
  <si>
    <t>Materials Science and Engineering</t>
  </si>
  <si>
    <t>Basic research</t>
  </si>
  <si>
    <t>Research undertaken primarily to acquire new knowledge without any particular application or use in mind.</t>
  </si>
  <si>
    <r>
      <t xml:space="preserve">Applied </t>
    </r>
    <r>
      <rPr>
        <b/>
        <i/>
        <u/>
        <sz val="10"/>
        <rFont val="Times New Roman"/>
        <family val="1"/>
      </rPr>
      <t>research</t>
    </r>
  </si>
  <si>
    <t>Research conducted to gain the knowledge or understanding to meet a specific, recognized need.</t>
  </si>
  <si>
    <t>Development</t>
  </si>
  <si>
    <r>
      <t xml:space="preserve">The </t>
    </r>
    <r>
      <rPr>
        <sz val="10"/>
        <rFont val="Times New Roman"/>
        <family val="1"/>
      </rPr>
      <t>systematic</t>
    </r>
    <r>
      <rPr>
        <sz val="10"/>
        <color indexed="8"/>
        <rFont val="Times New Roman"/>
        <family val="1"/>
      </rPr>
      <t xml:space="preserve"> use of the knowledge or understanding gained from research directed toward the production of useful materials, devices, systems, or methods, including the design and development of prototypes and processes.</t>
    </r>
  </si>
  <si>
    <t>Proposal Report FY 13 Rollup</t>
  </si>
  <si>
    <t>"X" ONLY ONE</t>
  </si>
  <si>
    <t>Basic Research</t>
  </si>
  <si>
    <t>Applied Research</t>
  </si>
  <si>
    <t>Primary
Agency</t>
  </si>
  <si>
    <t>Prime Type</t>
  </si>
  <si>
    <t>Subcontracting
Agency</t>
  </si>
  <si>
    <t>Proj. Years
White Paper/LOI</t>
  </si>
  <si>
    <t>AGENCY 
$</t>
  </si>
  <si>
    <t>Proposal Report July</t>
  </si>
  <si>
    <t>Proj. Years
White Paper LOI</t>
  </si>
  <si>
    <r>
      <t>As Of:  July 1, 20</t>
    </r>
    <r>
      <rPr>
        <b/>
        <sz val="10"/>
        <rFont val="Times New Roman"/>
        <family val="1"/>
      </rPr>
      <t>12</t>
    </r>
  </si>
  <si>
    <t>MG</t>
  </si>
  <si>
    <t>13-001</t>
  </si>
  <si>
    <t>Sahin, M</t>
  </si>
  <si>
    <t>BME</t>
  </si>
  <si>
    <t>NCE</t>
  </si>
  <si>
    <t>X</t>
  </si>
  <si>
    <t>A Network Level Look to the Cerebellar Cortex</t>
  </si>
  <si>
    <t>13-002</t>
  </si>
  <si>
    <t>Cho, C</t>
  </si>
  <si>
    <t>Functional Differentiation of Human iPS Cells into Oligodendrocyte Progenitors</t>
  </si>
  <si>
    <t>NMSS</t>
  </si>
  <si>
    <t>13-003</t>
  </si>
  <si>
    <t>Jing, J</t>
  </si>
  <si>
    <t>Observation and Modelling of Lower Solar Atmosphere</t>
  </si>
  <si>
    <t>CSLA</t>
  </si>
  <si>
    <t>13-004</t>
  </si>
  <si>
    <t>Wei, Z</t>
  </si>
  <si>
    <t>Computational Methods of Next Generation Sequencing Data</t>
  </si>
  <si>
    <t>CCS</t>
  </si>
  <si>
    <t>13-005</t>
  </si>
  <si>
    <t>Ansari, N</t>
  </si>
  <si>
    <t>Green WiFi Networks: Reengineering the WiFi Access Point and the Communication Protocol</t>
  </si>
  <si>
    <t>AT&amp;T</t>
  </si>
  <si>
    <t>NR</t>
  </si>
  <si>
    <t>13-006</t>
  </si>
  <si>
    <t>Sebastian, D</t>
  </si>
  <si>
    <t xml:space="preserve">NJ Solar Connection </t>
  </si>
  <si>
    <t>EDA</t>
  </si>
  <si>
    <t>R&amp;D</t>
  </si>
  <si>
    <t>EDA Budget Jobs Accelerator</t>
  </si>
  <si>
    <t>DOE</t>
  </si>
  <si>
    <t>DOE Budget Jobs Accelerator</t>
  </si>
  <si>
    <t>ETA</t>
  </si>
  <si>
    <t>MEP</t>
  </si>
  <si>
    <t>NIST</t>
  </si>
  <si>
    <t>ETA Budget Jobs Accelerator</t>
  </si>
  <si>
    <t>SBA</t>
  </si>
  <si>
    <t>SBA  Budget Jobs Accelerator</t>
  </si>
  <si>
    <t>NIST Budget Jobs Accelerator - If awarded $$ go to MEP not to NJIT</t>
  </si>
  <si>
    <t>ML</t>
  </si>
  <si>
    <t>13-007</t>
  </si>
  <si>
    <t>Sheft, J</t>
  </si>
  <si>
    <t>Ehrlich, M</t>
  </si>
  <si>
    <t>i6 Health IT POC</t>
  </si>
  <si>
    <t>13-008</t>
  </si>
  <si>
    <t>Lee, EJ</t>
  </si>
  <si>
    <t>13-009</t>
  </si>
  <si>
    <t>Paden-Hutchinson, M</t>
  </si>
  <si>
    <t>Awarded</t>
  </si>
  <si>
    <t>13-010</t>
  </si>
  <si>
    <t>Bilgili, E</t>
  </si>
  <si>
    <t>Career Coimplementation of composite microparticles with collodial superdisintegrants for fast redispersian and disolution of active agents</t>
  </si>
  <si>
    <t>13-011</t>
  </si>
  <si>
    <t>Bunker, D</t>
  </si>
  <si>
    <t>Carrier: Experimental manipulation of phenological mismatch among cavity nesting bees, cleptoparasites and floral resources</t>
  </si>
  <si>
    <t>BS</t>
  </si>
  <si>
    <t>13-012</t>
  </si>
  <si>
    <t>Engineering functional insulin producing tissues</t>
  </si>
  <si>
    <t>ADA</t>
  </si>
  <si>
    <t>13-013</t>
  </si>
  <si>
    <t>Hill. A</t>
  </si>
  <si>
    <t>Effect of prenatal nicotine exposure on nuerotransmitter systems in the brainstem respiratory network</t>
  </si>
  <si>
    <t>AHA</t>
  </si>
  <si>
    <t>13-014</t>
  </si>
  <si>
    <t>Deng, N</t>
  </si>
  <si>
    <t>Three dimensional structure and evolution of sunspots</t>
  </si>
  <si>
    <t>13-015</t>
  </si>
  <si>
    <t>Kondic, L</t>
  </si>
  <si>
    <t>CREATIV: Nonlinear Data Reduction</t>
  </si>
  <si>
    <t>Subcontracted Via Rutgers</t>
  </si>
  <si>
    <t>13-016</t>
  </si>
  <si>
    <t>Goode, P</t>
  </si>
  <si>
    <t>13-017</t>
  </si>
  <si>
    <t>Akansu, A</t>
  </si>
  <si>
    <t>BIGDATA: Small: DA: Collaborative Research: Advances in factor analysis and collaborative filtering</t>
  </si>
  <si>
    <t>Passthrough Princeton</t>
  </si>
  <si>
    <t>13-018</t>
  </si>
  <si>
    <t>Hamovich, A</t>
  </si>
  <si>
    <t>Compressive sensing for target localization</t>
  </si>
  <si>
    <t>AFOSR</t>
  </si>
  <si>
    <t xml:space="preserve">Signaling between vascular cells and cardiomyocytes </t>
  </si>
  <si>
    <t>Upward Bound Math &amp; Science</t>
  </si>
  <si>
    <t>USDOEd</t>
  </si>
  <si>
    <t>13-019</t>
  </si>
  <si>
    <t>Baufadel, M</t>
  </si>
  <si>
    <t>Biodegradation of Dispersed Alaska North Slope Crude Oil</t>
  </si>
  <si>
    <t>PWSRCAC</t>
  </si>
  <si>
    <t>13-020</t>
  </si>
  <si>
    <t>3 months</t>
  </si>
  <si>
    <t>SERDP/ESTCP On-Site Program Support</t>
  </si>
  <si>
    <t>Office of the Secretary of Defense</t>
  </si>
  <si>
    <t>FDM</t>
  </si>
  <si>
    <t>13-027</t>
  </si>
  <si>
    <t>Huang, H</t>
  </si>
  <si>
    <t>Converting biopolymers to synthetic receptors and sensors using a rational approach</t>
  </si>
  <si>
    <t>Research Corporation Science Advancement (RCSA)</t>
  </si>
  <si>
    <t>13-028</t>
  </si>
  <si>
    <t>Jaffe, M</t>
  </si>
  <si>
    <t>Bisphenol-A Free Epoxides for Paint, Coating and Adhesives</t>
  </si>
  <si>
    <t>USDA - NIFA</t>
  </si>
  <si>
    <t>13-021</t>
  </si>
  <si>
    <t>Khusid, B</t>
  </si>
  <si>
    <t>13-022</t>
  </si>
  <si>
    <t>13-023</t>
  </si>
  <si>
    <t>13-024</t>
  </si>
  <si>
    <t>13-025</t>
  </si>
  <si>
    <t>Perz-Castillejos, R</t>
  </si>
  <si>
    <t>13-026</t>
  </si>
  <si>
    <t>Wang, X</t>
  </si>
  <si>
    <t xml:space="preserve">
boiling in nanofluids under microgravity conditions</t>
  </si>
  <si>
    <t xml:space="preserve">
Scalable Methods for Analyzing Big Genetic Association Data</t>
  </si>
  <si>
    <t>Genetic association methods for next-generation</t>
  </si>
  <si>
    <t>Engineering a Stem Cell Niche and Signaling</t>
  </si>
  <si>
    <t>MDA</t>
  </si>
  <si>
    <t>Bioengineering Stem Cell-Derived Cardiomyocytes in MDX-Cardiomyopathy</t>
  </si>
  <si>
    <t>Selective control in C-C and C-O bond cleavages for green fuels production from biomass over catalytic nanoparticles</t>
  </si>
  <si>
    <t>CAREER: LIVING WAVEGUIDES</t>
  </si>
  <si>
    <t>13-029</t>
  </si>
  <si>
    <t>LN</t>
  </si>
  <si>
    <t>13-030</t>
  </si>
  <si>
    <t>United Soybean Board</t>
  </si>
  <si>
    <t>SPI Based Fibers for Industrial &amp; Biomedical Applications</t>
  </si>
  <si>
    <t xml:space="preserve">NR </t>
  </si>
  <si>
    <t>13-031</t>
  </si>
  <si>
    <t>Pfister, B</t>
  </si>
  <si>
    <t>13-032</t>
  </si>
  <si>
    <t>Wang, H</t>
  </si>
  <si>
    <t>SHINE:  Using Digitized and Digital Synoptic Data to Study Filaments</t>
  </si>
  <si>
    <t xml:space="preserve">Research Activities in MRI data collection </t>
  </si>
  <si>
    <t>Kessler Foundation</t>
  </si>
  <si>
    <t>13-033</t>
  </si>
  <si>
    <t>Barat, R</t>
  </si>
  <si>
    <t>Rational Design of Flourinted Environments for Aerobic "Green" Catalysis</t>
  </si>
  <si>
    <t>13-034</t>
  </si>
  <si>
    <t>Health Alert Network for Bioterrorism</t>
  </si>
  <si>
    <t>NJDHSS</t>
  </si>
  <si>
    <t>13-035</t>
  </si>
  <si>
    <t>Loney, N</t>
  </si>
  <si>
    <t>NJIT S-STEM Scholarship for Underrepresented minorities in Engineering</t>
  </si>
  <si>
    <t>995895</t>
  </si>
  <si>
    <t>13-036</t>
  </si>
  <si>
    <t>Chin, K</t>
  </si>
  <si>
    <t>NJIT cdTe Solar Energy Center</t>
  </si>
  <si>
    <t>Tungtay Vacuum Coating Engineering Inc.</t>
  </si>
  <si>
    <t>13-037</t>
  </si>
  <si>
    <t>Arinzeh, T</t>
  </si>
  <si>
    <t>Using Tissue Engineering Approaches to Develop Breast Cancer Therapies</t>
  </si>
  <si>
    <t>DOD</t>
  </si>
  <si>
    <t>13-038</t>
  </si>
  <si>
    <t>Sengupta, A</t>
  </si>
  <si>
    <t>NIOSH</t>
  </si>
  <si>
    <t>Mt Sinai School of Medicine</t>
  </si>
  <si>
    <t>NIOSH (Region II) Educational Resource Center</t>
  </si>
  <si>
    <t>13-039</t>
  </si>
  <si>
    <t>Sirkar, K</t>
  </si>
  <si>
    <t>Exploration of microporous membrane properties on menbrane distillation performance</t>
  </si>
  <si>
    <t>13-040</t>
  </si>
  <si>
    <t>Ravindra, NM</t>
  </si>
  <si>
    <t>CMARC</t>
  </si>
  <si>
    <t>Rutgers (NB)</t>
  </si>
  <si>
    <t>13-041</t>
  </si>
  <si>
    <t>Cummings, L</t>
  </si>
  <si>
    <t>Moore, R</t>
  </si>
  <si>
    <t>Collaborative Research and Education: The MPI Workshop and GSMM Camp</t>
  </si>
  <si>
    <t>13-042</t>
  </si>
  <si>
    <t>Spak, G</t>
  </si>
  <si>
    <t xml:space="preserve">Advanced Manufacturing Talent Network </t>
  </si>
  <si>
    <t>NJ LWD    Labor and Workforce Development</t>
  </si>
  <si>
    <t>13-043</t>
  </si>
  <si>
    <t>Icorps Isosorbide Proposal</t>
  </si>
  <si>
    <t>13-044</t>
  </si>
  <si>
    <t>Jones, Q</t>
  </si>
  <si>
    <t>Icorps Coordination Proposal</t>
  </si>
  <si>
    <t>13-045</t>
  </si>
  <si>
    <t>Jackson, N</t>
  </si>
  <si>
    <t>Binghamton Geomorphology Symposium</t>
  </si>
  <si>
    <t>13-046</t>
  </si>
  <si>
    <t>Statistical methods for genomic variant and association analysis</t>
  </si>
  <si>
    <t>13-047</t>
  </si>
  <si>
    <t>Fleishman, G</t>
  </si>
  <si>
    <t>Probing solar flares using radio imaging spectroscopy and advanced modeling</t>
  </si>
  <si>
    <t>13-048</t>
  </si>
  <si>
    <t>Resource Management for Reconfigurable Multicores</t>
  </si>
  <si>
    <t>Ziavras, S</t>
  </si>
  <si>
    <t>13-049</t>
  </si>
  <si>
    <t>13-050</t>
  </si>
  <si>
    <t>Nakayama, M</t>
  </si>
  <si>
    <t xml:space="preserve">REU Supplement for NSF Grant CMMI-0926949, Modeling and Simulation of Complex Stochastic Systems and Cascading Failures, with Applications to the Electric Power Grid </t>
  </si>
  <si>
    <t>13-051</t>
  </si>
  <si>
    <t>Tsybeskov, L</t>
  </si>
  <si>
    <t>13-052</t>
  </si>
  <si>
    <t>Oria, V</t>
  </si>
  <si>
    <t>Integrating Learning Resources for Information Security and Education</t>
  </si>
  <si>
    <t>REE: Impact of Digital Media</t>
  </si>
  <si>
    <t>13-053</t>
  </si>
  <si>
    <t>Young, YN</t>
  </si>
  <si>
    <t>Probing the Primary Cilium's Sub-axonemal Compartment: An Integrated Mathematical, Numerical and Experimental Study</t>
  </si>
  <si>
    <t>13-054</t>
  </si>
  <si>
    <t>Turc, C</t>
  </si>
  <si>
    <t>Efficient accurate and rapidly convergent algorithms for solutions of wave propagation problems in congigurations</t>
  </si>
  <si>
    <t>13-055</t>
  </si>
  <si>
    <t>Perez-Castillejos, R</t>
  </si>
  <si>
    <t>MODEL OF ISCHEMIC POSTCONDITIONING</t>
  </si>
  <si>
    <t>MS BME</t>
  </si>
  <si>
    <t>CSLA NCE</t>
  </si>
  <si>
    <t>Organic Solvent Nanofiltration with Novel Glassy Amorphous Polymeric Membranes</t>
  </si>
  <si>
    <t>13-056</t>
  </si>
  <si>
    <t>13-057</t>
  </si>
  <si>
    <t>Engineering Liver Regeneration In Vitro</t>
  </si>
  <si>
    <t xml:space="preserve"> BME</t>
  </si>
  <si>
    <t xml:space="preserve"> NCE</t>
  </si>
  <si>
    <t>Oriented Nitrogen Oligomers on Carbon Nanotube Surface for Oxygen Reduction Reaction</t>
  </si>
  <si>
    <t>13-058</t>
  </si>
  <si>
    <t>Grebel, H</t>
  </si>
  <si>
    <t>Hyperspectral Camera</t>
  </si>
  <si>
    <t>NGIA</t>
  </si>
  <si>
    <t>13-059</t>
  </si>
  <si>
    <t>Factors in the Development of Abstract Reasoning Skills in Engineering Students</t>
  </si>
  <si>
    <t>FM</t>
  </si>
  <si>
    <t>13-060</t>
  </si>
  <si>
    <t>Federici, J</t>
  </si>
  <si>
    <t>US Air Force STTR - Compact, Low-Cost THz Test System</t>
  </si>
  <si>
    <t>Picometrix</t>
  </si>
  <si>
    <t>US Air Force - STTR</t>
  </si>
  <si>
    <t>13-061</t>
  </si>
  <si>
    <t>13-062</t>
  </si>
  <si>
    <t>Siegel, M</t>
  </si>
  <si>
    <t>Choi, W</t>
  </si>
  <si>
    <t>FRG Collaborative Research: Coupled Internal and Free-Surface Wave Dynamics in Stratified Fluids: Mathematical Models and Experiments, Asymptotic Limits and Analysis</t>
  </si>
  <si>
    <t>FRG: Collaborative Research: Modern Applications of Geometric Structure, Analytic Functions &amp; Singularities: Modeling, Theory &amp; Computation</t>
  </si>
  <si>
    <t>13-063</t>
  </si>
  <si>
    <t>Role of hypoxia in melanoma progression and treatment resistance</t>
  </si>
  <si>
    <t>Leung, J</t>
  </si>
  <si>
    <t>Collaborative Research: Scheduling in Service Industries</t>
  </si>
  <si>
    <t>13-064</t>
  </si>
  <si>
    <t>13-065</t>
  </si>
  <si>
    <t>Novel Cylindrical Crossflow Hollow Fiber Module</t>
  </si>
  <si>
    <t>US Bureau of Reclamation</t>
  </si>
  <si>
    <t>995918</t>
  </si>
  <si>
    <t>13-066</t>
  </si>
  <si>
    <t>Gary, D</t>
  </si>
  <si>
    <t>Antennas and Control Systems for Microwave Imaging Research of the Sun's Impact on Geospace</t>
  </si>
  <si>
    <t>13-067</t>
  </si>
  <si>
    <t>US Army - SBIR</t>
  </si>
  <si>
    <t>US Army - Wireless Communication to Drones -SBIR A12-119</t>
  </si>
  <si>
    <t>Tau Technologies</t>
  </si>
  <si>
    <t>13-068</t>
  </si>
  <si>
    <t>Dreizin,E</t>
  </si>
  <si>
    <t>13-069</t>
  </si>
  <si>
    <t>Michalopoulou, Z</t>
  </si>
  <si>
    <t>Efficient inversion in ocean acoustics with iterative, sequential, and analytical methods.</t>
  </si>
  <si>
    <t>Manufacturing and processing of advanced materials by high-energy mechanical milling</t>
  </si>
  <si>
    <t>13-070</t>
  </si>
  <si>
    <t>STTR Phase II</t>
  </si>
  <si>
    <t>Air Force</t>
  </si>
  <si>
    <t>Mathematical Systems Solutions</t>
  </si>
  <si>
    <t>13-071</t>
  </si>
  <si>
    <t>13-072</t>
  </si>
  <si>
    <t>Mitra, S</t>
  </si>
  <si>
    <t>13-073</t>
  </si>
  <si>
    <t>Rao, I J</t>
  </si>
  <si>
    <t>NIEH</t>
  </si>
  <si>
    <t>Multi-Shape, Multi-Modal Shape Mem. Polymers</t>
  </si>
  <si>
    <t>Univ of Montana</t>
  </si>
  <si>
    <t>water treatment</t>
  </si>
  <si>
    <t>13-074</t>
  </si>
  <si>
    <t>Carpinelli, J</t>
  </si>
  <si>
    <t>13-075</t>
  </si>
  <si>
    <t>13-076</t>
  </si>
  <si>
    <t>Calvin, J</t>
  </si>
  <si>
    <t>Biomechism for CNT database</t>
  </si>
  <si>
    <t xml:space="preserve">H2 Production from Entirely Green Solar Water Splitting Catalytic System: Polymeric Nitrogen Oriented on Carbon Nanotube Sheets </t>
  </si>
  <si>
    <t>RET Site for Structured Organic Particulates</t>
  </si>
  <si>
    <t>Global Optimization Using Adaptive Delaunay Meshes</t>
  </si>
  <si>
    <t>13-077</t>
  </si>
  <si>
    <t>Fortune, E</t>
  </si>
  <si>
    <t>995883 Pre Award</t>
  </si>
  <si>
    <t>Neural mechanisms for a cooperative behavior</t>
  </si>
  <si>
    <t>Pre Award</t>
  </si>
  <si>
    <t>O'Byrne, W</t>
  </si>
  <si>
    <t>Understanding User Needs and Context to Inform Consumer Health Information Technology (IT) Design (R01)</t>
  </si>
  <si>
    <t>DHHS</t>
  </si>
  <si>
    <t>NJHITEC</t>
  </si>
  <si>
    <t>13-078</t>
  </si>
  <si>
    <t>13-079</t>
  </si>
  <si>
    <t>13-080</t>
  </si>
  <si>
    <t>Biswal, B</t>
  </si>
  <si>
    <t>Altered Functional and Structural Connectivity in TBI</t>
  </si>
  <si>
    <t>NJ Commission on Brain Injury</t>
  </si>
  <si>
    <t>Evaluation of Human iPS Cell-Derived Oligodendrocytes in Axonal Injury Model</t>
  </si>
  <si>
    <t>13-081</t>
  </si>
  <si>
    <t>Dreizin, E</t>
  </si>
  <si>
    <t>Fully Dense Nanocomposite Reactive Powders</t>
  </si>
  <si>
    <t>13-082</t>
  </si>
  <si>
    <t>Adamovich, S</t>
  </si>
  <si>
    <t>Philip Morris</t>
  </si>
  <si>
    <t>Neuroscience of Error Based Learning in Stroke</t>
  </si>
  <si>
    <t>UMDNJ</t>
  </si>
  <si>
    <t>995921</t>
  </si>
  <si>
    <t>13-083</t>
  </si>
  <si>
    <t>13-084</t>
  </si>
  <si>
    <t>13-085</t>
  </si>
  <si>
    <t>Curtmola, R</t>
  </si>
  <si>
    <t>Muratov, C</t>
  </si>
  <si>
    <t>Simeone, O</t>
  </si>
  <si>
    <t>Social Inference Management</t>
  </si>
  <si>
    <t>Non-local geometric problems of calculus of variations</t>
  </si>
  <si>
    <t>Adaptive Data Acquisition in Resource-Constrained Communication Networks</t>
  </si>
  <si>
    <t>13-086</t>
  </si>
  <si>
    <t>Awardrd</t>
  </si>
  <si>
    <t>995920 Pre Award</t>
  </si>
  <si>
    <t>Greater Philadelphia Region Bridge to Doctorate</t>
  </si>
  <si>
    <t>Gately, I</t>
  </si>
  <si>
    <t>13-087</t>
  </si>
  <si>
    <t>NJIT Secure Computing Initiative</t>
  </si>
  <si>
    <t>,=-</t>
  </si>
  <si>
    <t>13-088</t>
  </si>
  <si>
    <t>Computational methods for rare variant analysis</t>
  </si>
  <si>
    <t>13-089</t>
  </si>
  <si>
    <t>Subramanian, S</t>
  </si>
  <si>
    <t>NSA</t>
  </si>
  <si>
    <t>Model Based Simultaneous Confidence Bands for Survival and quantile Functions</t>
  </si>
  <si>
    <t>13-090</t>
  </si>
  <si>
    <t>Engineering a Stem Cell Nich and Signaling</t>
  </si>
  <si>
    <t>Awaeded</t>
  </si>
  <si>
    <t>13-091</t>
  </si>
  <si>
    <t xml:space="preserve">Pharmaceutical manufacturing Technician Training Program at HCCC and NJIT </t>
  </si>
  <si>
    <t>13-092</t>
  </si>
  <si>
    <t>Electroactive Scaffold - An Implant to Prevent Osteoarthritis</t>
  </si>
  <si>
    <t>QED</t>
  </si>
  <si>
    <t>13-093</t>
  </si>
  <si>
    <t>CRI: II-NEW: Collaborative Research: High-Resolution Time Instrumentation</t>
  </si>
  <si>
    <t>Rojas-Cessa, R</t>
  </si>
  <si>
    <t>13-094</t>
  </si>
  <si>
    <t>NeTS: Medium: Collaborative Research: Scalability Factors of Cloud Computing Datacenter</t>
  </si>
  <si>
    <t>13-095</t>
  </si>
  <si>
    <t>Liu, CJ</t>
  </si>
  <si>
    <t>Facial Recognition</t>
  </si>
  <si>
    <t>Google</t>
  </si>
  <si>
    <t>Lee, E</t>
  </si>
  <si>
    <t>13-096</t>
  </si>
  <si>
    <t>13-097</t>
  </si>
  <si>
    <t>A novel 3D engineered tissue platform for stem cell-derived cardiomyocyte mechanotransduction</t>
  </si>
  <si>
    <t>Bioengineering a Stem Cell Niche</t>
  </si>
  <si>
    <t>13-098</t>
  </si>
  <si>
    <t>Rational Design of Nucleic Acid Hosts for Highly Specific Molecular Recognition</t>
  </si>
  <si>
    <t>13-099</t>
  </si>
  <si>
    <t>THz Metamaterials</t>
  </si>
  <si>
    <t>13-100</t>
  </si>
  <si>
    <t>Abdi, A</t>
  </si>
  <si>
    <t>Systems Biology of Neuronal Signaling Networks</t>
  </si>
  <si>
    <t>13-101</t>
  </si>
  <si>
    <t xml:space="preserve">Synthesis and Characterization of a Novel and Entirely Green Hydrogenation Catalyst: Nitrogen Oligomers </t>
  </si>
  <si>
    <t>ACS-PRF</t>
  </si>
  <si>
    <t>13-102</t>
  </si>
  <si>
    <t>Novel simultaneous confidence bands for survival and quantile functions</t>
  </si>
  <si>
    <t>13-103</t>
  </si>
  <si>
    <t>Sirenko, A</t>
  </si>
  <si>
    <t>13-104</t>
  </si>
  <si>
    <t>Guo, W</t>
  </si>
  <si>
    <t>13-105</t>
  </si>
  <si>
    <t>Dias, C</t>
  </si>
  <si>
    <t>13-106</t>
  </si>
  <si>
    <t>Wang, J</t>
  </si>
  <si>
    <t>Muller matrix ellipsometry studies of the dynamic magnetoelectric effect</t>
  </si>
  <si>
    <t>Collaborative: New Directions on Large-Scale Multiple Testing</t>
  </si>
  <si>
    <t>Design principles of beta-sheet structures.</t>
  </si>
  <si>
    <t>Mining RNA Tertiary Interactions</t>
  </si>
  <si>
    <t>13-107</t>
  </si>
  <si>
    <t>Tyson, T</t>
  </si>
  <si>
    <t>Thermoelectricity in Layered Oxides</t>
  </si>
  <si>
    <t>13-108</t>
  </si>
  <si>
    <t>Loh, J</t>
  </si>
  <si>
    <t>Anomaly Detection and Resampling of Spatial Point Patterns</t>
  </si>
  <si>
    <t>13-109</t>
  </si>
  <si>
    <t>Ahn, K</t>
  </si>
  <si>
    <t>Model study of chemical pressure effects in multiferroic perovskite manganites</t>
  </si>
  <si>
    <t>13-110</t>
  </si>
  <si>
    <t>Misra, D</t>
  </si>
  <si>
    <t>Adaptive Electronic Synapse for Brain-Inspired Computing</t>
  </si>
  <si>
    <t>13-111</t>
  </si>
  <si>
    <t xml:space="preserve">Multifunctional Biomimetic Scaffolds for Engineered Liver Model </t>
  </si>
  <si>
    <t>13-112</t>
  </si>
  <si>
    <t>Elements of a Digital Power Grid</t>
  </si>
  <si>
    <t>13-113</t>
  </si>
  <si>
    <t>Zhang, W</t>
  </si>
  <si>
    <t>Fate and stability of engineered nanoparticles derived from municipal landfill leachate and their potential impacts on New Jersey water resources</t>
  </si>
  <si>
    <t>New Jersey Water Resources Research Institute (NJWRRI)</t>
  </si>
  <si>
    <t>Rejected</t>
  </si>
  <si>
    <t>13-114</t>
  </si>
  <si>
    <t>Theory and 3D modeling of radiation from shock wave interactions</t>
  </si>
  <si>
    <t>13-115</t>
  </si>
  <si>
    <t>Coronal Magnetography of Solar Active Regions via 3D Modeling and Radio Imaging Spectroscopy</t>
  </si>
  <si>
    <t>Nita, G</t>
  </si>
  <si>
    <t>13-116</t>
  </si>
  <si>
    <t>INTERACTION MODEL FOR POWDER PARTICLES AFFECTING THEIR MIXING</t>
  </si>
  <si>
    <t>Brystol Myers Squibb</t>
  </si>
  <si>
    <t>13-117</t>
  </si>
  <si>
    <t>Hsieh, H</t>
  </si>
  <si>
    <t>Marhaba, T</t>
  </si>
  <si>
    <t>Impacts of EPA 2012 Commercial Pump-out Regulations-Phase II</t>
  </si>
  <si>
    <t>13-118</t>
  </si>
  <si>
    <t>Dave, R</t>
  </si>
  <si>
    <t>13-119</t>
  </si>
  <si>
    <t>PFI-AIR Technology Translation: Proof-of-concept testing and technology translation for engineered nanocomposites</t>
  </si>
  <si>
    <t xml:space="preserve">  Efficient integral equation solvers for large-scale frequency domain electromagnetic scattering problems</t>
  </si>
  <si>
    <t>13-120</t>
  </si>
  <si>
    <t>Afkami, S</t>
  </si>
  <si>
    <t>Liquid metals on nanoscale</t>
  </si>
  <si>
    <t>13-121</t>
  </si>
  <si>
    <t>Operation of the Expanded Owens Valley Solar Array</t>
  </si>
  <si>
    <t>13-122</t>
  </si>
  <si>
    <t>Boufadel, M</t>
  </si>
  <si>
    <t>Impact of Hurricane Sandy on the Ecology of the New Jersey Shorelines:
Recovery and Resilience</t>
  </si>
  <si>
    <t>13-123</t>
  </si>
  <si>
    <t>Deterministic and stochastic magnetization dynamics in thin film ferromagnetic devices</t>
  </si>
  <si>
    <t>Goodman, R</t>
  </si>
  <si>
    <t>13-124</t>
  </si>
  <si>
    <t>13-125</t>
  </si>
  <si>
    <t>Matveev, V</t>
  </si>
  <si>
    <t>13-126</t>
  </si>
  <si>
    <t>Rockland, R</t>
  </si>
  <si>
    <t>13-127</t>
  </si>
  <si>
    <t>Rotstein, H</t>
  </si>
  <si>
    <t>Sahim, M</t>
  </si>
  <si>
    <t>13-128</t>
  </si>
  <si>
    <t>13-129</t>
  </si>
  <si>
    <t>13-130</t>
  </si>
  <si>
    <t>Miura, R</t>
  </si>
  <si>
    <t>Low dimensionaln Hamiltonian Models in Nonlinear Waves</t>
  </si>
  <si>
    <t>An Evaluation of an Online Teacher Professional Development Program for STEM</t>
  </si>
  <si>
    <t>Cooperative Calcium Buffers</t>
  </si>
  <si>
    <t>Mechanisms of frequency preference in neurons and networks: biophysics and dynamics</t>
  </si>
  <si>
    <t>Wireless Stimulation of SC for Respiratory Function</t>
  </si>
  <si>
    <t>Craig H. Neilsen Foundation</t>
  </si>
  <si>
    <t>Nanoscale Measurement and Visualization of Electronic Properties of Photocatalysts for Solar Energy Conversion</t>
  </si>
  <si>
    <t>Cortical Spreading Depression Waves: Instigation, Propagation, and Tissue Recovery</t>
  </si>
  <si>
    <t>12-084</t>
  </si>
  <si>
    <t>Delay Tolerant Robust Coding</t>
  </si>
  <si>
    <t>Interdigital</t>
  </si>
  <si>
    <t>13-131</t>
  </si>
  <si>
    <t>Schurring, J</t>
  </si>
  <si>
    <t>3</t>
  </si>
  <si>
    <t>Development of guidelines for scour analysis and flood erosion control at scour critical bridges located on rivers in Pakistan</t>
  </si>
  <si>
    <t>Pakistan US Science &amp; Tecnology Center</t>
  </si>
  <si>
    <t>Santasieri, C</t>
  </si>
  <si>
    <t>13-132</t>
  </si>
  <si>
    <t>2</t>
  </si>
  <si>
    <t>Navigating Multi-Agency Processes to Advance Multimodal Transportation Projects</t>
  </si>
  <si>
    <t>Transportation Research Board (TRB)</t>
  </si>
  <si>
    <t>13-133</t>
  </si>
  <si>
    <t>1</t>
  </si>
  <si>
    <t>Performance Based Electronic-Statewide Transportation Improvement Program</t>
  </si>
  <si>
    <t>FHWA</t>
  </si>
  <si>
    <t>SAIC</t>
  </si>
  <si>
    <t>13-134</t>
  </si>
  <si>
    <t>Hirsch, L</t>
  </si>
  <si>
    <t>Kimmel, H</t>
  </si>
  <si>
    <t>Burr-Alexander, L</t>
  </si>
  <si>
    <t>Middle School Students' Understanding of the Engineering Design Process through a Classroom Engineering Design Challenge</t>
  </si>
  <si>
    <t>13-135</t>
  </si>
  <si>
    <t>An Individualized Assessment of Quantitative Literacy, Self-Efficacy, and Personal Epistemological Beliefs in Mathematics</t>
  </si>
  <si>
    <t>13-136</t>
  </si>
  <si>
    <t>Statistical methodology for big data in astrostatistics</t>
  </si>
  <si>
    <t>13-137</t>
  </si>
  <si>
    <t>A Novel Oxygen Reduction Reaction Electrocatalyt: Stabilized  Polymeric Nitrogen Oriented on Carbon Nanotube Sheets</t>
  </si>
  <si>
    <t>USArmy</t>
  </si>
  <si>
    <t>13-138</t>
  </si>
  <si>
    <t>Meegoda, J</t>
  </si>
  <si>
    <t>NCHRP</t>
  </si>
  <si>
    <t>Developing a pavment maintenance database system</t>
  </si>
  <si>
    <t>13-139</t>
  </si>
  <si>
    <t>13-140</t>
  </si>
  <si>
    <t>13-141</t>
  </si>
  <si>
    <t>13-142</t>
  </si>
  <si>
    <t>13-143</t>
  </si>
  <si>
    <t>13-144</t>
  </si>
  <si>
    <t>13-145</t>
  </si>
  <si>
    <t>Rudniy, O</t>
  </si>
  <si>
    <t>13-146</t>
  </si>
  <si>
    <t>13-147</t>
  </si>
  <si>
    <t>Jiang, S</t>
  </si>
  <si>
    <t>Collaborative Research: CDS&amp;E: Fast Algorithms for Large Scale Simulations with Spatial Correlations</t>
  </si>
  <si>
    <t>Real World Factors Influencing Resting State Functional Connectivity</t>
  </si>
  <si>
    <t>Fault Diagnosis of Signaling Networks</t>
  </si>
  <si>
    <t>A Combination of a Tissue Engineering Strategies for Schwann Cell Transplantation to Improve Spinal Cord Repair</t>
  </si>
  <si>
    <t>NJCSCR</t>
  </si>
  <si>
    <t>Oligodendrocyte Progenitors from iPS Cells</t>
  </si>
  <si>
    <t>Alternative Neuromuscular Control of Foot Trajectory  in Exoskeleton Gait</t>
  </si>
  <si>
    <t xml:space="preserve">Foulds, R </t>
  </si>
  <si>
    <t>Kim, E</t>
  </si>
  <si>
    <t xml:space="preserve">Biswal, B </t>
  </si>
  <si>
    <t>Karunakaran, K</t>
  </si>
  <si>
    <t>CSCR13IRG019 Spinal Cord Individual Research</t>
  </si>
  <si>
    <t>Beckton, Dickinson and Company</t>
  </si>
  <si>
    <t>Functional Differentiation of Pluripotent Stem Cells into Hepatocytes</t>
  </si>
  <si>
    <t>13-148</t>
  </si>
  <si>
    <t>Collaborative Research: NRI Small: Flexible control for sensorimotor cooperation in organisms and robots</t>
  </si>
  <si>
    <t>JHU</t>
  </si>
  <si>
    <t>FBD</t>
  </si>
  <si>
    <t>Deess, E</t>
  </si>
  <si>
    <t>13-149</t>
  </si>
  <si>
    <t>Shi, Y</t>
  </si>
  <si>
    <t>Statistical modeling for image forensics and security</t>
  </si>
  <si>
    <t>13-150</t>
  </si>
  <si>
    <t>CSR: Small: Proactive Resource Management for Power-Performance Efficiency of Adaptable Multicores</t>
  </si>
  <si>
    <t>Calluori, R</t>
  </si>
  <si>
    <t>Geller, J</t>
  </si>
  <si>
    <t>Integrating Social Network, Web, and Academic Data to Improve Universities</t>
  </si>
  <si>
    <t>13-151</t>
  </si>
  <si>
    <t>CIF: Small: Collaborative research: Energy and Information Flows in Communication Networks with Energy Reuse</t>
  </si>
  <si>
    <t>13-152</t>
  </si>
  <si>
    <t>13-153</t>
  </si>
  <si>
    <t>13-154</t>
  </si>
  <si>
    <t>13-155</t>
  </si>
  <si>
    <t>13-156</t>
  </si>
  <si>
    <t>13-157</t>
  </si>
  <si>
    <t>13-158</t>
  </si>
  <si>
    <t>13-159</t>
  </si>
  <si>
    <t>13-160</t>
  </si>
  <si>
    <t>13-161</t>
  </si>
  <si>
    <t>Borcea, C</t>
  </si>
  <si>
    <t>Khreishah, A</t>
  </si>
  <si>
    <t>Boubendir, Y</t>
  </si>
  <si>
    <t>Liu, C</t>
  </si>
  <si>
    <t>13-162</t>
  </si>
  <si>
    <t xml:space="preserve">Afkhkami, S </t>
  </si>
  <si>
    <t>Optimize Representation Method</t>
  </si>
  <si>
    <t>III: Small: Collaborative Research: Secure, E cient, and Scalable</t>
  </si>
  <si>
    <t>Streaming Multimedia Content with Network Coding: Analysis, Design, and Implementation</t>
  </si>
  <si>
    <t>13-163</t>
  </si>
  <si>
    <t>Wang, G</t>
  </si>
  <si>
    <t>13-164</t>
  </si>
  <si>
    <t>Theodoratos, D</t>
  </si>
  <si>
    <t>13-165</t>
  </si>
  <si>
    <t>13-166</t>
  </si>
  <si>
    <t>Bandera, C</t>
  </si>
  <si>
    <t>FreeNet: Cognitive Networking Powered by Green Energy</t>
  </si>
  <si>
    <t>Integral Equation Based Fast and High Order Algorithms for Unsteady Stokes Flow in Complex Geometries</t>
  </si>
  <si>
    <t>Avatar: Mobile Distributed Computing in the Cloud</t>
  </si>
  <si>
    <t>CSR:Small:Collaborative Proposal:Private Caching for Set-Top-Box Networks</t>
  </si>
  <si>
    <t>Efficient Methods for Electromagnetic and Acoustic Problems</t>
  </si>
  <si>
    <t>Tele-Social Lab Bench</t>
  </si>
  <si>
    <t>EAGER Climate change and phenological mismatch – an experimental test with cavity nesting bees, cleptoparasites, and floral resources</t>
  </si>
  <si>
    <t>A new computational method for viscoelastic two-phase flows</t>
  </si>
  <si>
    <t xml:space="preserve">When Does Ad Hoc Mobility Become Predictable? A Platform Based on Smart Phones to Predict Destinations and Paths </t>
  </si>
  <si>
    <t>III: Small: Efficient XML Query Processinh Using Bitmap Views in the Cloud</t>
  </si>
  <si>
    <t>NeTS: Small: Measurement of Performance Parameters of Networks for Cloud-Computing Data Centers</t>
  </si>
  <si>
    <t>5</t>
  </si>
  <si>
    <t>New Jersey Partnerships for Next Generation Science Standards</t>
  </si>
  <si>
    <t>13-167</t>
  </si>
  <si>
    <t>Evans, D</t>
  </si>
  <si>
    <t>DDPI 2013</t>
  </si>
  <si>
    <t>NJ DHS/DDD</t>
  </si>
  <si>
    <t>CBK</t>
  </si>
  <si>
    <t>13-168</t>
  </si>
  <si>
    <t>“MIMO Radar Clutter Modeling”, Topic Number AF11-BT14, Phase II Proposal Number F11B-T14-0043</t>
  </si>
  <si>
    <t>Mathemtical Systems &amp; Solutions</t>
  </si>
  <si>
    <t>Modeling of a Pharmaceutical Fluidized Bed Granulation Process</t>
  </si>
  <si>
    <t>Boehringer Ingelheim</t>
  </si>
  <si>
    <t>13-170</t>
  </si>
  <si>
    <t>13-171</t>
  </si>
  <si>
    <t>Stanley, C</t>
  </si>
  <si>
    <t>2013 GEAR UP</t>
  </si>
  <si>
    <t>2013 College Bound</t>
  </si>
  <si>
    <t>NJ Higher Education Office</t>
  </si>
  <si>
    <t>Consortium for Pre-College Ed.</t>
  </si>
  <si>
    <t>13-172</t>
  </si>
  <si>
    <t>Mitra,S</t>
  </si>
  <si>
    <t>Water Treatment</t>
  </si>
  <si>
    <t>EPRI</t>
  </si>
  <si>
    <t>Chemistry</t>
  </si>
  <si>
    <t>Activity Grant</t>
  </si>
  <si>
    <t>13-173</t>
  </si>
  <si>
    <t>13-169</t>
  </si>
  <si>
    <t>MONTH CLOSED</t>
  </si>
  <si>
    <t>13-174</t>
  </si>
  <si>
    <t>ATD: Algorithms for Expediting Information Collection and Detection of</t>
  </si>
  <si>
    <t>13-175</t>
  </si>
  <si>
    <t>Brownstein, M</t>
  </si>
  <si>
    <t>Toward Habitual Egalitarianism: Implicit Social Cognition, Race, and Attitude Change that Lasts</t>
  </si>
  <si>
    <t>13-176</t>
  </si>
  <si>
    <t>Introductory Nanotechnology in Undergraduate Science, Technology, Engineering &amp; Mathematics Education</t>
  </si>
  <si>
    <t>13-177</t>
  </si>
  <si>
    <t>Bozzelli, J</t>
  </si>
  <si>
    <t xml:space="preserve">Development of Surrogate Fuel Model for JP-8 </t>
  </si>
  <si>
    <t>13-178</t>
  </si>
  <si>
    <t xml:space="preserve">Muscular Dystrophy Assoc. (MDA) </t>
  </si>
  <si>
    <t>13-179</t>
  </si>
  <si>
    <t>Optimum Method to Rehabilitate Transportation Infrastructure</t>
  </si>
  <si>
    <t>13-180</t>
  </si>
  <si>
    <t>Nelson, P</t>
  </si>
  <si>
    <t>Metrics &amp; Performance Response Functions for Assesment Resiliance of Urban Infrastructure</t>
  </si>
  <si>
    <t>13-181</t>
  </si>
  <si>
    <t>Chien, S</t>
  </si>
  <si>
    <t>Customization of Telus-Based Project Information Management System (PIMS)</t>
  </si>
  <si>
    <t>13-182</t>
  </si>
  <si>
    <t>Bench Scale Treatability Study Project#263391</t>
  </si>
  <si>
    <t>Langan Engng.</t>
  </si>
  <si>
    <t>University of Colorado MAST</t>
  </si>
  <si>
    <t>13-185</t>
  </si>
  <si>
    <t>Burgermaster, M</t>
  </si>
  <si>
    <t>Garber, R</t>
  </si>
  <si>
    <t>The PCI Architectural Design Studio at NJIT</t>
  </si>
  <si>
    <t>PCI/ MAPA</t>
  </si>
  <si>
    <t>Architecture</t>
  </si>
  <si>
    <t>13-183</t>
  </si>
  <si>
    <t>13-184</t>
  </si>
  <si>
    <t>PACE DESiGn: Power-Aware-Communications-Enabled Distribution nEtwork in Smart Grid</t>
  </si>
  <si>
    <t>Targeting stem cell-associated molecules for melanoma</t>
  </si>
  <si>
    <t>13-186</t>
  </si>
  <si>
    <t>Farinas, E</t>
  </si>
  <si>
    <t>ONR</t>
  </si>
  <si>
    <t>Engineering of 2-Oxoglutarate Dehydrogenase Complex with Synthetic and Mechanistic Goals</t>
  </si>
  <si>
    <t>13-187</t>
  </si>
  <si>
    <t>Method Development for Quantification of Physicochemical Properties of Engineered Nanoparticles and Their Local Scale Biological Effects</t>
  </si>
  <si>
    <t>Georgia Tech</t>
  </si>
  <si>
    <t>13-188</t>
  </si>
  <si>
    <t>Siegel. M</t>
  </si>
  <si>
    <t>13-189</t>
  </si>
  <si>
    <t>13-190</t>
  </si>
  <si>
    <t>Pre-College Algebra Program</t>
  </si>
  <si>
    <t>13-191</t>
  </si>
  <si>
    <t>13-192</t>
  </si>
  <si>
    <t>Chen, Y</t>
  </si>
  <si>
    <t>EXTREEMS-QED: Research in computational and data-enabled science and engineering for undergraduates in the mathematical sciences at NJIT</t>
  </si>
  <si>
    <t>Isosorbide Compounds</t>
  </si>
  <si>
    <t>Corda, Inc</t>
  </si>
  <si>
    <t>Biomimetic Scaffold for Cartilage Repair</t>
  </si>
  <si>
    <t>MTF</t>
  </si>
  <si>
    <t>Mining and Optimizing Ad Hoc Workflows</t>
  </si>
  <si>
    <t>13-193</t>
  </si>
  <si>
    <t>Nadim, F</t>
  </si>
  <si>
    <t>Collins, G</t>
  </si>
  <si>
    <t>13-194</t>
  </si>
  <si>
    <t>13-195</t>
  </si>
  <si>
    <t>13-196</t>
  </si>
  <si>
    <t>13-197</t>
  </si>
  <si>
    <t>13-198</t>
  </si>
  <si>
    <t>InCoS Incident Command System Stage 1</t>
  </si>
  <si>
    <t>NCIIA</t>
  </si>
  <si>
    <t>Hossain, T</t>
  </si>
  <si>
    <t>Salari, E</t>
  </si>
  <si>
    <t>Cabrera, E</t>
  </si>
  <si>
    <t>Kuruvila, L</t>
  </si>
  <si>
    <t>Jen, J</t>
  </si>
  <si>
    <t>Ulsh, G</t>
  </si>
  <si>
    <t>ChitO2-Clot</t>
  </si>
  <si>
    <t>SwimSafe Stage 1</t>
  </si>
  <si>
    <t>Theraficient Stage 1</t>
  </si>
  <si>
    <t>AutisMind Stage 1</t>
  </si>
  <si>
    <t>Painless Needle</t>
  </si>
  <si>
    <t>13-199</t>
  </si>
  <si>
    <t>NREL</t>
  </si>
  <si>
    <t>Building Media, Inc. (BMI)</t>
  </si>
  <si>
    <t>Task Order #4</t>
  </si>
  <si>
    <t>13-200</t>
  </si>
  <si>
    <t>Project Earthshine Operations (Robotic Earthshine Telescope in the Canaries</t>
  </si>
  <si>
    <t>NYU</t>
  </si>
  <si>
    <t>boiling in nanofluids under microgravity conditions</t>
  </si>
  <si>
    <t>No Proposal Submitted</t>
  </si>
  <si>
    <t>13-201</t>
  </si>
  <si>
    <t>13-202</t>
  </si>
  <si>
    <t>13-203</t>
  </si>
  <si>
    <t>Technical Assistance to Brownfield Communities- Region 1</t>
  </si>
  <si>
    <t>EPA</t>
  </si>
  <si>
    <t>13-204</t>
  </si>
  <si>
    <t>Liu, M</t>
  </si>
  <si>
    <t>13-205</t>
  </si>
  <si>
    <t>Russell, G</t>
  </si>
  <si>
    <t>13-206</t>
  </si>
  <si>
    <t>Constructing drug interactome from chemical, biological, and phenotyic data</t>
  </si>
  <si>
    <t>13-207</t>
  </si>
  <si>
    <t>Golowasch, J</t>
  </si>
  <si>
    <t>13-208</t>
  </si>
  <si>
    <t>Health and Digital Literacy</t>
  </si>
  <si>
    <t>Unmasking the hidden webs of life</t>
  </si>
  <si>
    <t>Planning in Updating in Frontoparietal Networks</t>
  </si>
  <si>
    <t>Ionic conductance correlations tune neuronal network activity to external inputs</t>
  </si>
  <si>
    <t>13-209</t>
  </si>
  <si>
    <t>Zhipeng, A</t>
  </si>
  <si>
    <t xml:space="preserve">The Economic Risk Early Warning Management </t>
  </si>
  <si>
    <t>Shangai Lixin University of Commerce</t>
  </si>
  <si>
    <t>995949</t>
  </si>
  <si>
    <t>fMRI Technology and Analysis</t>
  </si>
  <si>
    <t>Medical College of Wisconsin</t>
  </si>
  <si>
    <t>995947</t>
  </si>
  <si>
    <t>13-211</t>
  </si>
  <si>
    <t>The role of axons in neural coding</t>
  </si>
  <si>
    <t>Dreizin ,E</t>
  </si>
  <si>
    <t>13-212</t>
  </si>
  <si>
    <t>COMBUSTION OF FINE FUEL PARTICLES</t>
  </si>
  <si>
    <t>13-213</t>
  </si>
  <si>
    <t>1 of 2</t>
  </si>
  <si>
    <t>Analyzing and Exploiting Meta-information for Keyword Search on Semi-Structured Data</t>
  </si>
  <si>
    <t>Rosato, A</t>
  </si>
  <si>
    <t>13-214</t>
  </si>
  <si>
    <t>Dynamical and Simulation Modeling and Analysis of Pulse Propagation in Granular Media</t>
  </si>
  <si>
    <t>Blackmore, D</t>
  </si>
  <si>
    <t>Cao, W</t>
  </si>
  <si>
    <t>Yurchyshyn, V</t>
  </si>
  <si>
    <t>High Resolution Studies of the Sun Using the New Solar Telescope (NST)</t>
  </si>
  <si>
    <t>Alvarez, T</t>
  </si>
  <si>
    <t>13-215</t>
  </si>
  <si>
    <t>13-216</t>
  </si>
  <si>
    <t>Chester, S</t>
  </si>
  <si>
    <t>13-217</t>
  </si>
  <si>
    <t>13-218</t>
  </si>
  <si>
    <t>13-219</t>
  </si>
  <si>
    <t>13-220</t>
  </si>
  <si>
    <t>Axe, L</t>
  </si>
  <si>
    <t>GOALI: Biofiltration Tratability for Indicator Compounds Representative of Emerging Contaminants</t>
  </si>
  <si>
    <t xml:space="preserve">NBNV: Neural Basis of Neuroplasticity in Vergence </t>
  </si>
  <si>
    <t>ORA/NSF</t>
  </si>
  <si>
    <t>Experiments, Constitutive Modeling, and Finite Element Implementation of Active Polymeric Gels</t>
  </si>
  <si>
    <t>Modeling and Computatoinal Tools for Multi-Physics, Multi-Shape Polymers</t>
  </si>
  <si>
    <t>Ultra Short Pulse Antennas</t>
  </si>
  <si>
    <t>MASINT</t>
  </si>
  <si>
    <t>Convergence Rates for Global Optimization Algorithms</t>
  </si>
  <si>
    <t>13-221</t>
  </si>
  <si>
    <t>Farrow, R</t>
  </si>
  <si>
    <t>Nanomanufacturing of Vertical Carbon Nanotube Devices</t>
  </si>
  <si>
    <t>13-222</t>
  </si>
  <si>
    <t>Statistical Methods for Understanding the Functional Role of Genetic Variants in Complex Traits</t>
  </si>
  <si>
    <t>13-223</t>
  </si>
  <si>
    <t>Zhou, M</t>
  </si>
  <si>
    <t>13-224</t>
  </si>
  <si>
    <t>Modeling and Analysis of of Logistics Social Networks</t>
  </si>
  <si>
    <t>13-225</t>
  </si>
  <si>
    <t xml:space="preserve"> A Novel Rapid Temperature Swing Absorption Process and Device for Low-cost CO2 Capture and Recovery</t>
  </si>
  <si>
    <t>13-226</t>
  </si>
  <si>
    <t>13-227</t>
  </si>
  <si>
    <t>13-228</t>
  </si>
  <si>
    <t>13-229</t>
  </si>
  <si>
    <t>13-230</t>
  </si>
  <si>
    <t>Bursting Nanocomposite Microparticles for Fast Redispersion and Dissolution of Active Agents</t>
  </si>
  <si>
    <t xml:space="preserve"> A  Completely Green Oxygen Reaction Reduction Catalyst for Fuel Cells: Polymeric Nitrogen </t>
  </si>
  <si>
    <t xml:space="preserve">Krasnoperov, L </t>
  </si>
  <si>
    <t>12-231</t>
  </si>
  <si>
    <t>Hydroperoxy Radical in Combustion: High Pressure Kinetic Study</t>
  </si>
  <si>
    <t>Unraveling the key elements of reactive oxygen species (ROS) generation on metal based nanoparticles and the related local scale cell damage</t>
  </si>
  <si>
    <t>Synchronizing waste water treatment and H2 production by coupling an anaerobic acidogenic bioreactor and a visible light photocatalytic water splitting reactor</t>
  </si>
  <si>
    <t>13-232</t>
  </si>
  <si>
    <t>Sustainable waste management Optimization of resource recovery from bioreactor landfills</t>
  </si>
  <si>
    <t>13-233</t>
  </si>
  <si>
    <t>13-234</t>
  </si>
  <si>
    <t>13-235</t>
  </si>
  <si>
    <t>13-236</t>
  </si>
  <si>
    <r>
      <rPr>
        <b/>
        <sz val="10"/>
        <rFont val="Times New Roman"/>
        <family val="1"/>
      </rPr>
      <t xml:space="preserve">MRI: </t>
    </r>
    <r>
      <rPr>
        <sz val="10"/>
        <rFont val="Times New Roman"/>
        <family val="1"/>
      </rPr>
      <t>Development of Solar Chromosphere Flare Spectrograph</t>
    </r>
  </si>
  <si>
    <t>California State University - Northridge</t>
  </si>
  <si>
    <t>13-237</t>
  </si>
  <si>
    <t>Occupational Safety and Health Training</t>
  </si>
  <si>
    <t>MRI: Development of Functional Connectivity using fNIRS Equipment</t>
  </si>
  <si>
    <t xml:space="preserve">MRI/Track 1: Acquisition of a high resolution Raman spectrometer for interdisciplinary research and education </t>
  </si>
  <si>
    <t>MRI Consortium: Development of the Materials at EXtreme Conditions (M@EX) Instrument for the X-ray Powder Diffraction (XPD) beamline at NSLS-II</t>
  </si>
  <si>
    <t>13-238</t>
  </si>
  <si>
    <t>LF</t>
  </si>
  <si>
    <t>13-239</t>
  </si>
  <si>
    <t>Provide Training Services for the PSMHS REC</t>
  </si>
  <si>
    <t>13-240</t>
  </si>
  <si>
    <t>Detection of oxidized nucleobases using synthetic biosensors</t>
  </si>
  <si>
    <t>13-241</t>
  </si>
  <si>
    <t>13-242</t>
  </si>
  <si>
    <t>PreCollege Preparatory Programs</t>
  </si>
  <si>
    <t>Victoria Foundation</t>
  </si>
  <si>
    <t>13-243</t>
  </si>
  <si>
    <t>995961</t>
  </si>
  <si>
    <t>13-244</t>
  </si>
  <si>
    <t>Engineered insulin-producing tissues in vitro</t>
  </si>
  <si>
    <t>13-245</t>
  </si>
  <si>
    <t>Technical Assistance to Support the Learning and Diffusions Activities at the Center for Medicare and Medicaid Innovation (CMMI)</t>
  </si>
  <si>
    <t>Ponce School of Medicine and Health Sciences</t>
  </si>
  <si>
    <t>American Institute for Research</t>
  </si>
  <si>
    <t>CMMI</t>
  </si>
  <si>
    <t>13-246</t>
  </si>
  <si>
    <t>13-247</t>
  </si>
  <si>
    <t>Theoretical studies of intrinsic inhomogeneity in colossal magnetoresistive manganites</t>
  </si>
  <si>
    <t>13-248</t>
  </si>
  <si>
    <t>Haimovich, A</t>
  </si>
  <si>
    <t>Performance Work Statement for Modulation Recognition Alogrithms</t>
  </si>
  <si>
    <t>US Army</t>
  </si>
  <si>
    <t>BAH</t>
  </si>
  <si>
    <t>Mahgoub, M</t>
  </si>
  <si>
    <t>13-249</t>
  </si>
  <si>
    <t>Silica Nanoparticles to Mitigate the Impact of Alkali Silica Gel and Increase the Sustainability of Concrete</t>
  </si>
  <si>
    <t>13-250</t>
  </si>
  <si>
    <t>Student Support for EIPBN Conference, May 29-31, 2013</t>
  </si>
  <si>
    <t>Perl, Y</t>
  </si>
  <si>
    <t xml:space="preserve">NIH </t>
  </si>
  <si>
    <t>13-251</t>
  </si>
  <si>
    <t>Designing Quality Assurance Methodologies for Biomedical Terminologies</t>
  </si>
  <si>
    <t>13-252</t>
  </si>
  <si>
    <t>Singh, P</t>
  </si>
  <si>
    <t>Self Assembly, REU Supplement</t>
  </si>
  <si>
    <t>13-253</t>
  </si>
  <si>
    <t>Admittance Controlled Upper Extremity Orthosis for Children with Muscular Dystrophy</t>
  </si>
  <si>
    <t>Pfeiffer Foundation</t>
  </si>
  <si>
    <t>13-254</t>
  </si>
  <si>
    <t>Impacts of EPA 2012 Commercial Pump-out Regulations-Implementation</t>
  </si>
  <si>
    <t>13-255</t>
  </si>
  <si>
    <t>Vienna University</t>
  </si>
  <si>
    <t>The Information Bottleneck Principle in Multiterminal Communications and Inference</t>
  </si>
  <si>
    <t>13-256</t>
  </si>
  <si>
    <t>13-257</t>
  </si>
  <si>
    <t>13-258</t>
  </si>
  <si>
    <t xml:space="preserve">Technical and Economic Feasibility Study </t>
  </si>
  <si>
    <t>Environmental  Research &amp; Education Foundation</t>
  </si>
  <si>
    <t xml:space="preserve">Structural Health Monitoring </t>
  </si>
  <si>
    <t>Qatar National Research Fund</t>
  </si>
  <si>
    <t>13-259</t>
  </si>
  <si>
    <t>Chaplin, D</t>
  </si>
  <si>
    <t>NJIT PTAC</t>
  </si>
  <si>
    <t>USDLA</t>
  </si>
  <si>
    <t>PTAC</t>
  </si>
  <si>
    <t>13-260</t>
  </si>
  <si>
    <t>13-261</t>
  </si>
  <si>
    <t>13-262</t>
  </si>
  <si>
    <t>AAF Literature Scan</t>
  </si>
  <si>
    <t>American Architectural Foundation (AAF)</t>
  </si>
  <si>
    <t>Dispersion of particles REU</t>
  </si>
  <si>
    <t>13-263</t>
  </si>
  <si>
    <t>A Network Level Analysis of the Cerebellar Cortex</t>
  </si>
  <si>
    <t>13-264</t>
  </si>
  <si>
    <t>Analysis of HIV-1 Specific Immune Responses in Thai Individuals with HIV Dementia</t>
  </si>
  <si>
    <t>13-265</t>
  </si>
  <si>
    <t>Software Platform for Image and Video Tampering Detection</t>
  </si>
  <si>
    <t>13-266</t>
  </si>
  <si>
    <t>STTR: Printable Batteries</t>
  </si>
  <si>
    <t>US Army - STTR</t>
  </si>
  <si>
    <t>Triton Systems, Inc.</t>
  </si>
  <si>
    <t>13-267</t>
  </si>
  <si>
    <t>Spasovic, L</t>
  </si>
  <si>
    <t>Intelligent Transportation Systems Resource Center</t>
  </si>
  <si>
    <t>13-268</t>
  </si>
  <si>
    <t>NSF REU Supplement - Summer 2013</t>
  </si>
  <si>
    <t>13-269</t>
  </si>
  <si>
    <t>Data Communication Via the Vector Components of the Acoustic Field</t>
  </si>
  <si>
    <t>13-270</t>
  </si>
  <si>
    <t>Iqbal, Z</t>
  </si>
  <si>
    <t>Electrical Properties of Novel Nanomaterials</t>
  </si>
  <si>
    <t>13-271</t>
  </si>
  <si>
    <t>DARPA</t>
  </si>
  <si>
    <t>Behaviorial Eye Blinking and Facial Dynamics for Mobile User Authentication</t>
  </si>
  <si>
    <t>BAH - Aspen</t>
  </si>
  <si>
    <t>13-272</t>
  </si>
  <si>
    <t>Qiu, Z</t>
  </si>
  <si>
    <t>Integrated Assesment of Biofuel Feedback Production Syatems and Scenarios in New Jersey Highlands</t>
  </si>
  <si>
    <t>USDA</t>
  </si>
  <si>
    <t>13-273</t>
  </si>
  <si>
    <t>Large-scale Coronal Propagating Fronts - Their Origins and Effects</t>
  </si>
  <si>
    <t>Lockheed Martin</t>
  </si>
  <si>
    <t>13-274</t>
  </si>
  <si>
    <t>Combustion of reactive materials in gas flows with turbulent mixing</t>
  </si>
  <si>
    <t>DTRA</t>
  </si>
  <si>
    <t>The Henry M. Jackson Foundation (NIH pass through)</t>
  </si>
  <si>
    <t>13-275</t>
  </si>
  <si>
    <t>Altered Brain Connectivity in Autism Spectrum Disorders using fMRI</t>
  </si>
  <si>
    <t>13-276</t>
  </si>
  <si>
    <t>Vascularized Liver Heterospheroids  F31 Yip Fellowship</t>
  </si>
  <si>
    <t>13-277</t>
  </si>
  <si>
    <t>Kinetics of electric field-driven phase transitions in polarized colloids</t>
  </si>
  <si>
    <t>13-278</t>
  </si>
  <si>
    <t>NJ Dept. of Labor &amp; Workforce Development</t>
  </si>
  <si>
    <t>NJ Technology Council</t>
  </si>
  <si>
    <t>Technology and Entrepreneurship Talent Network</t>
  </si>
  <si>
    <t>13-279</t>
  </si>
  <si>
    <t>Formation, Evolution, and Propagation of Eruptive Flux Ropes in the Inner Heliosphere</t>
  </si>
  <si>
    <t>GSFC</t>
  </si>
  <si>
    <t>13-280</t>
  </si>
  <si>
    <t>NJSGC NJIT - Summer Support for Ramapo College Students</t>
  </si>
  <si>
    <t>Rutgers - NJSGC</t>
  </si>
  <si>
    <t>13-281</t>
  </si>
  <si>
    <t>Feasibility of Lane Closures Using Probe Data</t>
  </si>
  <si>
    <t>13-282</t>
  </si>
  <si>
    <t>13-283</t>
  </si>
  <si>
    <t>Gerrard, A</t>
  </si>
  <si>
    <t>Network of Sustainable, Robotic Observatories on the Antarctic Ice-shelf:  Observations of the high-latitude geospace environment from the Automatic Geophysical Observatories</t>
  </si>
  <si>
    <t>Experimental Assessment of Farmers’ Perceptions and Adaptive Behavioral Responses to Climate Variability and Change</t>
  </si>
  <si>
    <t>995983</t>
  </si>
  <si>
    <t>Daniel, J</t>
  </si>
  <si>
    <t>Schacter, H</t>
  </si>
  <si>
    <t>Increasing Female and Minority Representation in the Workforce</t>
  </si>
  <si>
    <t>13-284</t>
  </si>
  <si>
    <t>13-285</t>
  </si>
  <si>
    <t>Reducing Purchased Passenger Transportation Costs for State Agencies</t>
  </si>
  <si>
    <t>13-286</t>
  </si>
  <si>
    <t>Laser Scanning of Aggregates for Real Time Property Identification</t>
  </si>
  <si>
    <t xml:space="preserve">                                                                                                                                                            04/04/2013</t>
  </si>
  <si>
    <t>13-287</t>
  </si>
  <si>
    <t>Jacobs Engineering</t>
  </si>
  <si>
    <t>Freight System Performance Measures for NJDOT</t>
  </si>
  <si>
    <t>13-288</t>
  </si>
  <si>
    <t>BigSharebox: Big Data Sharing and Discovery for Science Communities Enabled by Next Generation High Performance Networks</t>
  </si>
  <si>
    <t>Brookhaven National Lab</t>
  </si>
  <si>
    <t>13-289</t>
  </si>
  <si>
    <t>REU Supplement for CAREER: Analyzing and Exploiting Meta-Information for Keyword Search on Semi-Structured Data</t>
  </si>
  <si>
    <t>Xu, Y</t>
  </si>
  <si>
    <t>13-290</t>
  </si>
  <si>
    <t>Core and Strapping Magnetic Fields of Explosive and Confined Flux Ropes</t>
  </si>
  <si>
    <t>13-291</t>
  </si>
  <si>
    <t>REU Supplement for NSF grant "CAREER: Secure and Reliable Outsourced Storage Systems Using</t>
  </si>
  <si>
    <t>13-292</t>
  </si>
  <si>
    <t>13-293</t>
  </si>
  <si>
    <t>13-294</t>
  </si>
  <si>
    <t>Evolution of Magnetic Free Energy, Current Helicity and Magnetic Helicity in association with Solar Eruptions</t>
  </si>
  <si>
    <t>Seat Belt Study 2014</t>
  </si>
  <si>
    <t>NJ DHTS</t>
  </si>
  <si>
    <t>Investing in Innovation (i3) Fund</t>
  </si>
  <si>
    <t>Impacts of EPA 2012 Commercial Pump-out Regulations- Implementations</t>
  </si>
  <si>
    <t>13-295</t>
  </si>
  <si>
    <t>13-296</t>
  </si>
  <si>
    <t>13-297</t>
  </si>
  <si>
    <t>Investigation of Rapid Irreversible Changes of Magnetic Fields and Flows in Connection with Solar Flares</t>
  </si>
  <si>
    <t>Observational and Modeling Studies of the Fine Structure of Coronal Loops and Eruptions</t>
  </si>
  <si>
    <t>Measurements from the Van Allen Probes Engineering Radiation Monitor: Understanding the geospace radiation environment to solar interplanetary structures</t>
  </si>
  <si>
    <t>13-298</t>
  </si>
  <si>
    <t>Pressure Swing Membrane Absorption for Pre-combustion CO2 Capture from Shifted Syngas</t>
  </si>
  <si>
    <t>DOE-NETL</t>
  </si>
  <si>
    <t>13-299</t>
  </si>
  <si>
    <t>Study of Solar Activity in over Five Solar Cycles with Global Halpha Network and Digitized Film Archive</t>
  </si>
  <si>
    <t>13-300</t>
  </si>
  <si>
    <t>Impacts of Policy-Induced Freight Modal Shifts</t>
  </si>
  <si>
    <t>13-301</t>
  </si>
  <si>
    <t>Compressive Sensing Methods for Precision Source Localization</t>
  </si>
  <si>
    <t>Battelle</t>
  </si>
  <si>
    <t>13-302</t>
  </si>
  <si>
    <t>13-303</t>
  </si>
  <si>
    <t>13-304</t>
  </si>
  <si>
    <t>CCSS: An Architecture for Joint Integration of Inter and Intrasession Network Coding in Lossy Wireless Multihop Networks</t>
  </si>
  <si>
    <t>13-305</t>
  </si>
  <si>
    <t>Foulds, R</t>
  </si>
  <si>
    <t>Hands up Thraputic Video Games</t>
  </si>
  <si>
    <t>John Ben Trust</t>
  </si>
  <si>
    <t>Geospace Interactions:  Couplings between Polar Vortex Variability, Global Cloud Cover, and Space Weather</t>
  </si>
  <si>
    <t>Frustrated Magnetism,and Improper Ferroelectricity in Hexagonal Multiferroics: Neutrons and Ellipsometry Studies</t>
  </si>
  <si>
    <t>Rutgers</t>
  </si>
  <si>
    <t>13-306</t>
  </si>
  <si>
    <t>Simulations of coupled non-equilibrium electron-lattice dynamics in solids</t>
  </si>
  <si>
    <t>13-307</t>
  </si>
  <si>
    <t>State Channel Maintenance Capacity</t>
  </si>
  <si>
    <t>13-308</t>
  </si>
  <si>
    <t>Northeastern University</t>
  </si>
  <si>
    <t>CMCSN Project - Salary agreement in support of student under Ken Ahn</t>
  </si>
  <si>
    <t>13-309</t>
  </si>
  <si>
    <t>Mentoring Activity Grant</t>
  </si>
  <si>
    <t>New Jersey Higher Education</t>
  </si>
  <si>
    <t>Consortium for Pre-College Education</t>
  </si>
  <si>
    <t>13-310</t>
  </si>
  <si>
    <t xml:space="preserve">Assessing capacity of grass, shrub, and wood based biomass based biofuel development and associated tradeoffs in the north-eastern United States </t>
  </si>
  <si>
    <t>13-311</t>
  </si>
  <si>
    <t>4</t>
  </si>
  <si>
    <t>Isosorbide Epoxides to Replace PU Topcoats</t>
  </si>
  <si>
    <t>US Army-ARL</t>
  </si>
  <si>
    <t>13-312</t>
  </si>
  <si>
    <t>Saadeghvaziri, A</t>
  </si>
  <si>
    <t>Route 139 Rehabilitation Pulaski Skyway Contract 2 Project 2013-11</t>
  </si>
  <si>
    <t>13-313</t>
  </si>
  <si>
    <t>Interdisciplinary Undergraduate Progran In Nanotechnology at NJIT: linking K12 through Graduate Education via NanoTechnology</t>
  </si>
  <si>
    <t>996001</t>
  </si>
  <si>
    <t>NJSGC Summer Bridge Programs - Research in Physics at NJIT</t>
  </si>
  <si>
    <t>Atmospheric Effects on THz Wireless Communications, NSF REU Supplement to ECCS-1102222, 995720 &amp; 995845 - Summer 2013</t>
  </si>
  <si>
    <t>13-314</t>
  </si>
  <si>
    <t>Wang, A</t>
  </si>
  <si>
    <t>Analysis of Survival Data using Copula Models</t>
  </si>
  <si>
    <t>Argonne National Laboratory</t>
  </si>
  <si>
    <t>13-315</t>
  </si>
  <si>
    <t>Facilitating Natural Dune Building</t>
  </si>
  <si>
    <t>NJ SGC</t>
  </si>
  <si>
    <t>13-316</t>
  </si>
  <si>
    <t>Investigating the Conditions for Flares to be Eruptive or Confined</t>
  </si>
  <si>
    <t>13-317</t>
  </si>
  <si>
    <t>Investigation of the Correspondence between the Magnetic Structure in a Solar Active Region on the Source Surface and Magnetic Cloud at 1AU</t>
  </si>
  <si>
    <t>University of Alabama - Huntsville</t>
  </si>
  <si>
    <t>13-318</t>
  </si>
  <si>
    <t>13-319</t>
  </si>
  <si>
    <t>Khalizov, A</t>
  </si>
  <si>
    <t>Variation in Radiative Properties of Black Carbon in Response to Changes in Its Mixing State and Morphology during Atmospheric Aging</t>
  </si>
  <si>
    <t>Using Smartphones as Pervasive Multi Modal Sensors for Improving Situational Awareness About Individual Lifestyle Choices</t>
  </si>
  <si>
    <t>Xu, S</t>
  </si>
  <si>
    <t>13-320</t>
  </si>
  <si>
    <t>Research Training Groups in the mathematical Sciences (RTG)</t>
  </si>
  <si>
    <t>13-321</t>
  </si>
  <si>
    <t>Neuronal Signaling Networks and their Failures</t>
  </si>
  <si>
    <t>13-322</t>
  </si>
  <si>
    <t>Altered Brain Connectivity in SCI subjects Using fMRI</t>
  </si>
  <si>
    <t>Di, X</t>
  </si>
  <si>
    <t>13-323</t>
  </si>
  <si>
    <t>Roshan, U</t>
  </si>
  <si>
    <t>GPU Programs for Comparative Genomics</t>
  </si>
  <si>
    <t>13-324</t>
  </si>
  <si>
    <t>Safety and Accessibility of Dynamic Message Signs (DMS)</t>
  </si>
  <si>
    <t>13-325</t>
  </si>
  <si>
    <t>13-326</t>
  </si>
  <si>
    <t>13-327</t>
  </si>
  <si>
    <t>Liu, Chang</t>
  </si>
  <si>
    <t>13-328</t>
  </si>
  <si>
    <t>Exploring Small-scale Jets from Photosphere through Chromosphere to Corona</t>
  </si>
  <si>
    <t>Probing particle energization and transport in flares with imaging spectroscopy and observation-based 3D modeling</t>
  </si>
  <si>
    <t>carbon nanotube immobilized membrane</t>
  </si>
  <si>
    <t>RPSEA</t>
  </si>
  <si>
    <t>Exploring integrative approaches to discover off-targets of adverse drug reaction</t>
  </si>
  <si>
    <t>Costomization of TELUS NJDOT's Interactive Website for the Display of Capital Programming Project</t>
  </si>
  <si>
    <t>13-329</t>
  </si>
  <si>
    <t>NOAA</t>
  </si>
  <si>
    <t>NRDP</t>
  </si>
  <si>
    <t>Bioremediation Techniques for Exxon Valdez Oil Spill</t>
  </si>
  <si>
    <t>13-330</t>
  </si>
  <si>
    <t>Berliner-Heyman</t>
  </si>
  <si>
    <t>UNITE 2013 Program</t>
  </si>
  <si>
    <t>Unite Foundation</t>
  </si>
  <si>
    <t>Chaudhry, H</t>
  </si>
  <si>
    <t>13-331</t>
  </si>
  <si>
    <t>Exploring the Change in Mechanical Stiffness of the Low Back by Applying Oscillations to Right and Left Pelvis</t>
  </si>
  <si>
    <t>Roman, M</t>
  </si>
  <si>
    <t>13-332</t>
  </si>
  <si>
    <t>13-333</t>
  </si>
  <si>
    <t>Vulnerability Analysis of Cell Signaling Networks.</t>
  </si>
  <si>
    <t>A Computing Method for Measuring Individualized Physical Environmental Exposures</t>
  </si>
  <si>
    <t>13-334</t>
  </si>
  <si>
    <t>Murphy, M</t>
  </si>
  <si>
    <t>North Jersey Sustainable Communities Consortium</t>
  </si>
  <si>
    <t>USdepHUD</t>
  </si>
  <si>
    <t>Rutgers University</t>
  </si>
  <si>
    <t>NJTPA</t>
  </si>
  <si>
    <t>13-335</t>
  </si>
  <si>
    <t>REU for GATE "Greening At The Edges"</t>
  </si>
  <si>
    <t>13-336</t>
  </si>
  <si>
    <t>Konon, W</t>
  </si>
  <si>
    <t>Evaluation of Surface Resistivity Indication of Ability of Concrete to Resist Chloride Ion Penetration</t>
  </si>
  <si>
    <t>13-337</t>
  </si>
  <si>
    <t>Environmental Assistance for Storm Surge Projects</t>
  </si>
  <si>
    <t>NJDEP</t>
  </si>
  <si>
    <t>13-338</t>
  </si>
  <si>
    <t>Liaukus, C</t>
  </si>
  <si>
    <t>NJ Public Buildings Energy Efficiency Program</t>
  </si>
  <si>
    <t>NJ Board of Public Utilities</t>
  </si>
  <si>
    <t>13-339</t>
  </si>
  <si>
    <t>13-340</t>
  </si>
  <si>
    <t>Engineering Multifunctional Microspheres</t>
  </si>
  <si>
    <t>13-341</t>
  </si>
  <si>
    <t>13-342</t>
  </si>
  <si>
    <t>NSF I-Corps Site at NJIT</t>
  </si>
  <si>
    <t>Functional Mechanism of Neural Control in Convergence Insufficiency</t>
  </si>
  <si>
    <t>NIH NIE</t>
  </si>
  <si>
    <t>FLAMES for Neural Prostheses</t>
  </si>
  <si>
    <t>13-343</t>
  </si>
  <si>
    <t>Schuring, J</t>
  </si>
  <si>
    <t>Scour Evaluation Model Implementation Phase</t>
  </si>
  <si>
    <t>13-344</t>
  </si>
  <si>
    <t>Karra, F</t>
  </si>
  <si>
    <t>Impact of Utility Relocation Delays on Project Delivery</t>
  </si>
  <si>
    <t>13-345</t>
  </si>
  <si>
    <t>Functional MRI of Aging: Biophysical Characterization</t>
  </si>
  <si>
    <t>PROPOSAL WAS NOT SUBMITTED</t>
  </si>
  <si>
    <t>PROPOSAL WAS NOT SUBMITTED.</t>
  </si>
  <si>
    <t>13-346</t>
  </si>
  <si>
    <t>U3E</t>
  </si>
  <si>
    <t>Optimization Algorithms Applied to Participatory Democracy</t>
  </si>
  <si>
    <t>995959/60</t>
  </si>
  <si>
    <t>13-347</t>
  </si>
  <si>
    <t>13-Phase A-0278</t>
  </si>
  <si>
    <t>YEAR CLOSED</t>
  </si>
  <si>
    <t>Proposals not submitted</t>
  </si>
  <si>
    <t>13-348</t>
  </si>
  <si>
    <t>Niver, E</t>
  </si>
  <si>
    <t>Development and research of energy efficient base station antenna systems for mobile communications</t>
  </si>
  <si>
    <t>CRDF</t>
  </si>
  <si>
    <t>10-391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</si>
</sst>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* #,##0_);_(* \(#,##0\);_(* &quot;-&quot;??_);_(@_)"/>
    <numFmt numFmtId="167" formatCode="_(&quot;$&quot;* #,##0_);_(&quot;$&quot;* \(#,##0\);_(&quot;$&quot;* &quot;-&quot;??_);_(@_)"/>
  </numFmts>
  <fonts count="78" x14ac:knownFonts="1">
    <font>
      <sz val="10"/>
      <name val="Arial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i/>
      <u/>
      <sz val="10"/>
      <name val="Times New Roman"/>
      <family val="1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10"/>
      <color rgb="FF002B4C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Verdan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71">
    <xf numFmtId="0" fontId="0" fillId="0" borderId="0"/>
    <xf numFmtId="0" fontId="12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0" fillId="4" borderId="0" applyNumberFormat="0" applyBorder="0" applyAlignment="0" applyProtection="0"/>
    <xf numFmtId="0" fontId="29" fillId="9" borderId="13" applyNumberFormat="0" applyAlignment="0" applyProtection="0"/>
    <xf numFmtId="0" fontId="30" fillId="22" borderId="14" applyNumberFormat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31" fillId="8" borderId="13" applyNumberFormat="0" applyAlignment="0" applyProtection="0"/>
    <xf numFmtId="0" fontId="32" fillId="0" borderId="18" applyNumberFormat="0" applyFill="0" applyAlignment="0" applyProtection="0"/>
    <xf numFmtId="0" fontId="33" fillId="23" borderId="0" applyNumberFormat="0" applyBorder="0" applyAlignment="0" applyProtection="0"/>
    <xf numFmtId="0" fontId="12" fillId="0" borderId="0"/>
    <xf numFmtId="0" fontId="38" fillId="0" borderId="0"/>
    <xf numFmtId="0" fontId="12" fillId="0" borderId="0"/>
    <xf numFmtId="0" fontId="27" fillId="24" borderId="19" applyNumberFormat="0" applyFont="0" applyAlignment="0" applyProtection="0"/>
    <xf numFmtId="0" fontId="34" fillId="9" borderId="20" applyNumberFormat="0" applyAlignment="0" applyProtection="0"/>
    <xf numFmtId="0" fontId="46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27" borderId="0" applyNumberFormat="0" applyBorder="0" applyAlignment="0" applyProtection="0"/>
    <xf numFmtId="0" fontId="27" fillId="12" borderId="0" applyNumberFormat="0" applyBorder="0" applyAlignment="0" applyProtection="0"/>
    <xf numFmtId="0" fontId="27" fillId="27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10" borderId="0" applyNumberFormat="0" applyBorder="0" applyAlignment="0" applyProtection="0"/>
    <xf numFmtId="0" fontId="27" fillId="28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9" borderId="0" applyNumberFormat="0" applyBorder="0" applyAlignment="0" applyProtection="0"/>
    <xf numFmtId="0" fontId="28" fillId="11" borderId="0" applyNumberFormat="0" applyBorder="0" applyAlignment="0" applyProtection="0"/>
    <xf numFmtId="0" fontId="28" fillId="27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28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9" borderId="0" applyNumberFormat="0" applyBorder="0" applyAlignment="0" applyProtection="0"/>
    <xf numFmtId="0" fontId="28" fillId="19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16" borderId="0" applyNumberFormat="0" applyBorder="0" applyAlignment="0" applyProtection="0"/>
    <xf numFmtId="0" fontId="49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26" borderId="22" applyNumberFormat="0" applyAlignment="0" applyProtection="0"/>
    <xf numFmtId="0" fontId="29" fillId="9" borderId="1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2" fillId="5" borderId="0" applyNumberFormat="0" applyBorder="0" applyAlignment="0" applyProtection="0"/>
    <xf numFmtId="0" fontId="52" fillId="0" borderId="23" applyNumberFormat="0" applyFill="0" applyAlignment="0" applyProtection="0"/>
    <xf numFmtId="0" fontId="43" fillId="0" borderId="15" applyNumberFormat="0" applyFill="0" applyAlignment="0" applyProtection="0"/>
    <xf numFmtId="0" fontId="53" fillId="0" borderId="24" applyNumberFormat="0" applyFill="0" applyAlignment="0" applyProtection="0"/>
    <xf numFmtId="0" fontId="44" fillId="0" borderId="16" applyNumberFormat="0" applyFill="0" applyAlignment="0" applyProtection="0"/>
    <xf numFmtId="0" fontId="54" fillId="0" borderId="25" applyNumberFormat="0" applyFill="0" applyAlignment="0" applyProtection="0"/>
    <xf numFmtId="0" fontId="45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1" fillId="8" borderId="22" applyNumberFormat="0" applyAlignment="0" applyProtection="0"/>
    <xf numFmtId="0" fontId="31" fillId="8" borderId="13" applyNumberFormat="0" applyAlignment="0" applyProtection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57" fillId="0" borderId="0"/>
    <xf numFmtId="0" fontId="57" fillId="0" borderId="0"/>
    <xf numFmtId="0" fontId="11" fillId="23" borderId="19" applyNumberFormat="0" applyFont="0" applyAlignment="0" applyProtection="0"/>
    <xf numFmtId="0" fontId="27" fillId="24" borderId="19" applyNumberFormat="0" applyFont="0" applyAlignment="0" applyProtection="0"/>
    <xf numFmtId="0" fontId="11" fillId="23" borderId="19" applyNumberFormat="0" applyFont="0" applyAlignment="0" applyProtection="0"/>
    <xf numFmtId="0" fontId="27" fillId="24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34" fillId="26" borderId="20" applyNumberFormat="0" applyAlignment="0" applyProtection="0"/>
    <xf numFmtId="0" fontId="34" fillId="9" borderId="20" applyNumberFormat="0" applyAlignment="0" applyProtection="0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5" fillId="0" borderId="21" applyNumberFormat="0" applyFill="0" applyAlignment="0" applyProtection="0"/>
    <xf numFmtId="44" fontId="11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/>
    <xf numFmtId="0" fontId="70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27" fillId="24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27" fillId="24" borderId="19" applyNumberFormat="0" applyFont="0" applyAlignment="0" applyProtection="0"/>
    <xf numFmtId="0" fontId="27" fillId="24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11" fillId="23" borderId="1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72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65">
    <xf numFmtId="0" fontId="0" fillId="0" borderId="0" xfId="0"/>
    <xf numFmtId="0" fontId="16" fillId="0" borderId="0" xfId="0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7" fillId="2" borderId="0" xfId="0" applyFont="1" applyFill="1" applyAlignment="1"/>
    <xf numFmtId="0" fontId="20" fillId="0" borderId="0" xfId="0" applyFont="1" applyAlignment="1">
      <alignment wrapText="1"/>
    </xf>
    <xf numFmtId="0" fontId="13" fillId="2" borderId="0" xfId="0" applyFont="1" applyFill="1" applyAlignment="1"/>
    <xf numFmtId="0" fontId="0" fillId="0" borderId="0" xfId="0" applyAlignment="1">
      <alignment wrapText="1"/>
    </xf>
    <xf numFmtId="164" fontId="16" fillId="2" borderId="0" xfId="0" applyNumberFormat="1" applyFont="1" applyFill="1" applyBorder="1" applyAlignment="1">
      <alignment horizontal="center"/>
    </xf>
    <xf numFmtId="0" fontId="21" fillId="2" borderId="0" xfId="0" applyFont="1" applyFill="1" applyAlignment="1"/>
    <xf numFmtId="0" fontId="16" fillId="2" borderId="0" xfId="0" applyFont="1" applyFill="1" applyAlignment="1"/>
    <xf numFmtId="0" fontId="23" fillId="2" borderId="0" xfId="0" applyFont="1" applyFill="1" applyAlignment="1">
      <alignment horizontal="right"/>
    </xf>
    <xf numFmtId="0" fontId="0" fillId="2" borderId="0" xfId="0" applyFill="1" applyAlignment="1"/>
    <xf numFmtId="0" fontId="0" fillId="0" borderId="0" xfId="0" applyFill="1" applyAlignment="1"/>
    <xf numFmtId="0" fontId="13" fillId="2" borderId="0" xfId="0" applyFont="1" applyFill="1"/>
    <xf numFmtId="0" fontId="16" fillId="2" borderId="0" xfId="0" applyFont="1" applyFill="1" applyAlignment="1">
      <alignment horizontal="left" vertical="top"/>
    </xf>
    <xf numFmtId="0" fontId="13" fillId="0" borderId="0" xfId="0" applyFont="1" applyFill="1" applyAlignment="1"/>
    <xf numFmtId="0" fontId="11" fillId="0" borderId="0" xfId="0" applyFont="1" applyFill="1" applyAlignment="1"/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/>
    <xf numFmtId="1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0" xfId="0" applyFont="1"/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0" fontId="0" fillId="0" borderId="5" xfId="0" applyBorder="1"/>
    <xf numFmtId="0" fontId="2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5" fontId="25" fillId="0" borderId="0" xfId="0" applyNumberFormat="1" applyFont="1" applyBorder="1"/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2" fontId="25" fillId="0" borderId="9" xfId="0" applyNumberFormat="1" applyFont="1" applyBorder="1"/>
    <xf numFmtId="42" fontId="0" fillId="0" borderId="4" xfId="0" applyNumberFormat="1" applyBorder="1"/>
    <xf numFmtId="42" fontId="0" fillId="0" borderId="0" xfId="0" applyNumberFormat="1" applyBorder="1"/>
    <xf numFmtId="42" fontId="0" fillId="0" borderId="10" xfId="0" applyNumberFormat="1" applyBorder="1"/>
    <xf numFmtId="42" fontId="25" fillId="0" borderId="11" xfId="0" applyNumberFormat="1" applyFont="1" applyBorder="1"/>
    <xf numFmtId="42" fontId="0" fillId="0" borderId="12" xfId="0" applyNumberFormat="1" applyBorder="1"/>
    <xf numFmtId="0" fontId="25" fillId="0" borderId="1" xfId="0" applyFont="1" applyBorder="1"/>
    <xf numFmtId="42" fontId="0" fillId="0" borderId="0" xfId="0" applyNumberFormat="1"/>
    <xf numFmtId="42" fontId="25" fillId="0" borderId="0" xfId="0" applyNumberFormat="1" applyFont="1"/>
    <xf numFmtId="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2" fontId="0" fillId="0" borderId="0" xfId="0" applyNumberFormat="1" applyBorder="1" applyAlignment="1">
      <alignment horizontal="right"/>
    </xf>
    <xf numFmtId="42" fontId="0" fillId="0" borderId="0" xfId="0" applyNumberFormat="1" applyAlignment="1">
      <alignment horizontal="right"/>
    </xf>
    <xf numFmtId="0" fontId="25" fillId="0" borderId="0" xfId="0" applyFont="1" applyAlignment="1">
      <alignment horizontal="right"/>
    </xf>
    <xf numFmtId="42" fontId="25" fillId="0" borderId="0" xfId="0" applyNumberFormat="1" applyFont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37" fillId="0" borderId="0" xfId="0" applyFont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left" vertical="top" wrapText="1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42" fontId="37" fillId="0" borderId="9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center"/>
    </xf>
    <xf numFmtId="0" fontId="25" fillId="0" borderId="9" xfId="0" applyFont="1" applyBorder="1" applyAlignment="1">
      <alignment horizontal="center"/>
    </xf>
    <xf numFmtId="0" fontId="16" fillId="25" borderId="0" xfId="0" applyFont="1" applyFill="1" applyBorder="1" applyAlignment="1"/>
    <xf numFmtId="0" fontId="22" fillId="0" borderId="0" xfId="0" applyFont="1"/>
    <xf numFmtId="0" fontId="21" fillId="2" borderId="0" xfId="0" applyFont="1" applyFill="1" applyAlignment="1">
      <alignment horizontal="right"/>
    </xf>
    <xf numFmtId="0" fontId="0" fillId="25" borderId="0" xfId="0" applyFill="1" applyAlignment="1"/>
    <xf numFmtId="0" fontId="13" fillId="25" borderId="0" xfId="0" applyFont="1" applyFill="1" applyAlignment="1"/>
    <xf numFmtId="0" fontId="21" fillId="25" borderId="0" xfId="0" applyFont="1" applyFill="1" applyAlignment="1"/>
    <xf numFmtId="0" fontId="18" fillId="25" borderId="0" xfId="0" applyFont="1" applyFill="1" applyAlignment="1">
      <alignment horizontal="right"/>
    </xf>
    <xf numFmtId="0" fontId="21" fillId="25" borderId="0" xfId="0" applyFont="1" applyFill="1" applyBorder="1"/>
    <xf numFmtId="0" fontId="37" fillId="25" borderId="0" xfId="0" applyFont="1" applyFill="1" applyBorder="1"/>
    <xf numFmtId="0" fontId="47" fillId="25" borderId="0" xfId="0" applyFont="1" applyFill="1" applyAlignment="1"/>
    <xf numFmtId="0" fontId="47" fillId="25" borderId="0" xfId="0" applyFont="1" applyFill="1" applyBorder="1"/>
    <xf numFmtId="0" fontId="17" fillId="25" borderId="0" xfId="0" applyFont="1" applyFill="1" applyBorder="1"/>
    <xf numFmtId="0" fontId="47" fillId="25" borderId="0" xfId="0" applyFont="1" applyFill="1" applyBorder="1" applyAlignment="1">
      <alignment vertical="top" wrapText="1"/>
    </xf>
    <xf numFmtId="0" fontId="13" fillId="25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right"/>
    </xf>
    <xf numFmtId="0" fontId="48" fillId="2" borderId="0" xfId="0" applyFont="1" applyFill="1" applyBorder="1" applyAlignment="1"/>
    <xf numFmtId="0" fontId="38" fillId="2" borderId="0" xfId="0" applyFont="1" applyFill="1" applyAlignment="1"/>
    <xf numFmtId="0" fontId="13" fillId="2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20" fillId="25" borderId="0" xfId="0" applyFont="1" applyFill="1" applyBorder="1"/>
    <xf numFmtId="0" fontId="0" fillId="25" borderId="0" xfId="0" applyFill="1" applyBorder="1"/>
    <xf numFmtId="0" fontId="0" fillId="25" borderId="0" xfId="0" applyFill="1" applyBorder="1" applyAlignment="1">
      <alignment vertical="top" wrapText="1"/>
    </xf>
    <xf numFmtId="0" fontId="11" fillId="25" borderId="0" xfId="0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Border="1"/>
    <xf numFmtId="0" fontId="13" fillId="0" borderId="0" xfId="0" applyFont="1" applyFill="1" applyBorder="1"/>
    <xf numFmtId="0" fontId="37" fillId="0" borderId="0" xfId="0" applyFont="1" applyFill="1" applyBorder="1" applyAlignment="1">
      <alignment horizontal="center" wrapText="1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left" vertical="top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1" fontId="37" fillId="0" borderId="0" xfId="0" applyNumberFormat="1" applyFont="1" applyFill="1" applyBorder="1" applyAlignment="1">
      <alignment horizontal="center" wrapText="1"/>
    </xf>
    <xf numFmtId="0" fontId="39" fillId="0" borderId="1" xfId="152" applyFont="1" applyFill="1" applyBorder="1" applyAlignment="1">
      <alignment horizontal="center" vertical="center" wrapText="1"/>
    </xf>
    <xf numFmtId="49" fontId="39" fillId="0" borderId="1" xfId="152" applyNumberFormat="1" applyFont="1" applyFill="1" applyBorder="1" applyAlignment="1">
      <alignment horizontal="center" vertical="center" wrapText="1"/>
    </xf>
    <xf numFmtId="0" fontId="24" fillId="0" borderId="1" xfId="152" applyFont="1" applyFill="1" applyBorder="1" applyAlignment="1">
      <alignment horizontal="center" vertical="center" wrapText="1"/>
    </xf>
    <xf numFmtId="14" fontId="39" fillId="0" borderId="1" xfId="152" applyNumberFormat="1" applyFont="1" applyFill="1" applyBorder="1" applyAlignment="1">
      <alignment horizontal="center" vertical="center" wrapText="1"/>
    </xf>
    <xf numFmtId="3" fontId="24" fillId="0" borderId="1" xfId="152" applyNumberFormat="1" applyFont="1" applyFill="1" applyBorder="1" applyAlignment="1">
      <alignment horizontal="center" vertical="center" wrapText="1"/>
    </xf>
    <xf numFmtId="0" fontId="39" fillId="0" borderId="1" xfId="152" applyFont="1" applyFill="1" applyBorder="1" applyAlignment="1">
      <alignment horizontal="center" vertical="center" wrapText="1"/>
    </xf>
    <xf numFmtId="49" fontId="39" fillId="0" borderId="1" xfId="152" applyNumberFormat="1" applyFont="1" applyFill="1" applyBorder="1" applyAlignment="1">
      <alignment horizontal="center" vertical="center" wrapText="1"/>
    </xf>
    <xf numFmtId="0" fontId="24" fillId="0" borderId="1" xfId="152" applyFont="1" applyFill="1" applyBorder="1" applyAlignment="1">
      <alignment horizontal="center" vertical="center" wrapText="1"/>
    </xf>
    <xf numFmtId="14" fontId="39" fillId="0" borderId="1" xfId="152" applyNumberFormat="1" applyFont="1" applyFill="1" applyBorder="1" applyAlignment="1">
      <alignment horizontal="center" vertical="center" wrapText="1"/>
    </xf>
    <xf numFmtId="3" fontId="24" fillId="0" borderId="1" xfId="152" applyNumberFormat="1" applyFont="1" applyFill="1" applyBorder="1" applyAlignment="1">
      <alignment horizontal="center" vertical="center" wrapText="1"/>
    </xf>
    <xf numFmtId="0" fontId="39" fillId="2" borderId="0" xfId="152" applyFont="1" applyFill="1" applyBorder="1" applyAlignment="1">
      <alignment horizontal="center"/>
    </xf>
    <xf numFmtId="49" fontId="39" fillId="2" borderId="0" xfId="152" applyNumberFormat="1" applyFont="1" applyFill="1" applyBorder="1" applyAlignment="1">
      <alignment horizontal="center"/>
    </xf>
    <xf numFmtId="49" fontId="39" fillId="2" borderId="0" xfId="152" applyNumberFormat="1" applyFont="1" applyFill="1" applyBorder="1" applyAlignment="1">
      <alignment horizontal="left"/>
    </xf>
    <xf numFmtId="49" fontId="39" fillId="2" borderId="0" xfId="152" applyNumberFormat="1" applyFont="1" applyFill="1" applyBorder="1" applyAlignment="1">
      <alignment horizontal="left" wrapText="1"/>
    </xf>
    <xf numFmtId="3" fontId="39" fillId="2" borderId="0" xfId="152" applyNumberFormat="1" applyFont="1" applyFill="1" applyBorder="1" applyAlignment="1">
      <alignment horizontal="center"/>
    </xf>
    <xf numFmtId="49" fontId="39" fillId="2" borderId="0" xfId="152" applyNumberFormat="1" applyFont="1" applyFill="1" applyBorder="1" applyAlignment="1">
      <alignment horizontal="left" vertical="top" wrapText="1"/>
    </xf>
    <xf numFmtId="49" fontId="39" fillId="2" borderId="0" xfId="152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37" fontId="1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vertical="top" wrapText="1"/>
    </xf>
    <xf numFmtId="8" fontId="13" fillId="0" borderId="0" xfId="0" applyNumberFormat="1" applyFont="1" applyFill="1" applyBorder="1" applyAlignment="1">
      <alignment horizontal="center" wrapText="1"/>
    </xf>
    <xf numFmtId="8" fontId="37" fillId="0" borderId="9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1" fontId="37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8" fontId="13" fillId="0" borderId="0" xfId="0" applyNumberFormat="1" applyFont="1" applyFill="1" applyBorder="1" applyAlignment="1">
      <alignment horizontal="center" wrapText="1"/>
    </xf>
    <xf numFmtId="8" fontId="37" fillId="0" borderId="9" xfId="0" applyNumberFormat="1" applyFont="1" applyBorder="1" applyAlignment="1">
      <alignment horizontal="center"/>
    </xf>
    <xf numFmtId="0" fontId="13" fillId="0" borderId="0" xfId="0" applyFont="1" applyFill="1" applyBorder="1"/>
    <xf numFmtId="1" fontId="37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8" fontId="13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1" fontId="37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1" fontId="37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37" fontId="1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vertical="top" wrapText="1"/>
    </xf>
    <xf numFmtId="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wrapText="1"/>
    </xf>
    <xf numFmtId="49" fontId="13" fillId="0" borderId="0" xfId="152" applyNumberFormat="1" applyFont="1" applyFill="1" applyBorder="1" applyAlignment="1">
      <alignment horizontal="center" wrapText="1"/>
    </xf>
    <xf numFmtId="0" fontId="16" fillId="0" borderId="0" xfId="152" applyFont="1" applyFill="1" applyBorder="1" applyAlignment="1">
      <alignment horizontal="left" wrapText="1"/>
    </xf>
    <xf numFmtId="0" fontId="16" fillId="0" borderId="0" xfId="152" applyFont="1" applyFill="1" applyBorder="1" applyAlignment="1">
      <alignment horizontal="center" wrapText="1"/>
    </xf>
    <xf numFmtId="14" fontId="13" fillId="0" borderId="0" xfId="152" applyNumberFormat="1" applyFont="1" applyFill="1" applyBorder="1" applyAlignment="1">
      <alignment horizontal="center" wrapText="1"/>
    </xf>
    <xf numFmtId="164" fontId="16" fillId="0" borderId="0" xfId="152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/>
    <xf numFmtId="0" fontId="13" fillId="0" borderId="0" xfId="152" applyFont="1" applyFill="1" applyBorder="1" applyAlignment="1">
      <alignment horizontal="center" vertical="center" wrapText="1"/>
    </xf>
    <xf numFmtId="49" fontId="13" fillId="0" borderId="0" xfId="152" applyNumberFormat="1" applyFont="1" applyFill="1" applyBorder="1" applyAlignment="1">
      <alignment horizontal="left" vertical="center" wrapText="1"/>
    </xf>
    <xf numFmtId="0" fontId="16" fillId="0" borderId="0" xfId="152" applyFont="1" applyFill="1" applyBorder="1" applyAlignment="1">
      <alignment horizontal="left" vertical="center" wrapText="1"/>
    </xf>
    <xf numFmtId="0" fontId="13" fillId="0" borderId="0" xfId="152" applyFont="1" applyFill="1" applyBorder="1" applyAlignment="1">
      <alignment horizontal="left" vertical="center" wrapText="1"/>
    </xf>
    <xf numFmtId="49" fontId="13" fillId="0" borderId="0" xfId="152" applyNumberFormat="1" applyFont="1" applyFill="1" applyBorder="1" applyAlignment="1">
      <alignment horizontal="center" vertical="center" wrapText="1"/>
    </xf>
    <xf numFmtId="44" fontId="16" fillId="0" borderId="0" xfId="194" applyFont="1" applyFill="1" applyBorder="1" applyAlignment="1">
      <alignment horizontal="center" vertical="center" wrapText="1"/>
    </xf>
    <xf numFmtId="14" fontId="13" fillId="0" borderId="0" xfId="152" applyNumberFormat="1" applyFont="1" applyFill="1" applyBorder="1" applyAlignment="1">
      <alignment horizontal="center" vertical="center" wrapText="1"/>
    </xf>
    <xf numFmtId="39" fontId="16" fillId="0" borderId="0" xfId="194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0" fontId="16" fillId="0" borderId="0" xfId="15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152" applyNumberFormat="1" applyFont="1" applyFill="1" applyBorder="1" applyAlignment="1">
      <alignment horizontal="center" vertical="center" wrapText="1"/>
    </xf>
    <xf numFmtId="164" fontId="16" fillId="0" borderId="0" xfId="194" applyNumberFormat="1" applyFont="1" applyFill="1" applyBorder="1" applyAlignment="1">
      <alignment horizontal="center" vertical="center"/>
    </xf>
    <xf numFmtId="164" fontId="16" fillId="0" borderId="0" xfId="194" applyNumberFormat="1" applyFont="1" applyFill="1" applyBorder="1" applyAlignment="1">
      <alignment horizontal="center" vertical="center" wrapText="1"/>
    </xf>
    <xf numFmtId="164" fontId="37" fillId="0" borderId="9" xfId="0" applyNumberFormat="1" applyFont="1" applyBorder="1" applyAlignment="1">
      <alignment horizontal="center"/>
    </xf>
    <xf numFmtId="37" fontId="13" fillId="0" borderId="0" xfId="0" applyNumberFormat="1" applyFont="1" applyFill="1" applyBorder="1" applyAlignment="1">
      <alignment horizontal="center" wrapText="1"/>
    </xf>
    <xf numFmtId="8" fontId="6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39" fillId="0" borderId="0" xfId="152" applyFont="1" applyFill="1" applyBorder="1" applyAlignment="1">
      <alignment horizontal="center" vertical="center" wrapText="1"/>
    </xf>
    <xf numFmtId="49" fontId="39" fillId="0" borderId="0" xfId="152" applyNumberFormat="1" applyFont="1" applyFill="1" applyBorder="1" applyAlignment="1">
      <alignment horizontal="center" vertical="center" wrapText="1"/>
    </xf>
    <xf numFmtId="0" fontId="24" fillId="0" borderId="0" xfId="152" applyFont="1" applyFill="1" applyBorder="1" applyAlignment="1">
      <alignment horizontal="center" vertical="center" wrapText="1"/>
    </xf>
    <xf numFmtId="0" fontId="38" fillId="0" borderId="0" xfId="152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64" fillId="0" borderId="0" xfId="0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64" fillId="0" borderId="0" xfId="152" applyFont="1" applyFill="1" applyBorder="1" applyAlignment="1">
      <alignment horizontal="center" vertical="center" wrapText="1"/>
    </xf>
    <xf numFmtId="0" fontId="64" fillId="0" borderId="0" xfId="0" applyFont="1" applyFill="1" applyBorder="1"/>
    <xf numFmtId="0" fontId="13" fillId="0" borderId="0" xfId="0" applyFont="1" applyFill="1" applyBorder="1"/>
    <xf numFmtId="1" fontId="37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152" applyFont="1" applyFill="1" applyBorder="1" applyAlignment="1">
      <alignment horizontal="center" vertical="center" wrapText="1"/>
    </xf>
    <xf numFmtId="37" fontId="13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horizontal="center" wrapText="1"/>
    </xf>
    <xf numFmtId="0" fontId="64" fillId="0" borderId="0" xfId="152" applyFont="1" applyFill="1" applyBorder="1" applyAlignment="1">
      <alignment horizontal="center" vertical="center" wrapText="1"/>
    </xf>
    <xf numFmtId="0" fontId="64" fillId="0" borderId="0" xfId="0" applyFont="1" applyFill="1" applyBorder="1"/>
    <xf numFmtId="0" fontId="13" fillId="0" borderId="0" xfId="0" applyFont="1" applyFill="1" applyBorder="1"/>
    <xf numFmtId="1" fontId="37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8" fontId="13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3" fillId="0" borderId="0" xfId="152" applyFont="1" applyFill="1" applyBorder="1" applyAlignment="1">
      <alignment horizontal="center" wrapText="1"/>
    </xf>
    <xf numFmtId="0" fontId="16" fillId="0" borderId="0" xfId="152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152" applyFont="1" applyFill="1" applyBorder="1" applyAlignment="1">
      <alignment horizontal="center" vertical="center" wrapText="1"/>
    </xf>
    <xf numFmtId="37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indent="1"/>
    </xf>
    <xf numFmtId="0" fontId="37" fillId="0" borderId="0" xfId="0" applyFont="1" applyFill="1" applyBorder="1" applyAlignment="1">
      <alignment horizontal="left" wrapText="1"/>
    </xf>
    <xf numFmtId="166" fontId="24" fillId="0" borderId="0" xfId="11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8" fontId="16" fillId="0" borderId="0" xfId="194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14" fontId="13" fillId="0" borderId="0" xfId="0" applyNumberFormat="1" applyFont="1" applyFill="1" applyBorder="1" applyAlignment="1">
      <alignment horizontal="center" vertical="top" wrapText="1"/>
    </xf>
    <xf numFmtId="6" fontId="13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wrapText="1"/>
    </xf>
    <xf numFmtId="6" fontId="37" fillId="0" borderId="9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 vertical="top" wrapText="1"/>
    </xf>
    <xf numFmtId="6" fontId="13" fillId="0" borderId="0" xfId="0" applyNumberFormat="1" applyFont="1" applyFill="1" applyBorder="1" applyAlignment="1">
      <alignment horizontal="right" wrapText="1"/>
    </xf>
    <xf numFmtId="8" fontId="13" fillId="0" borderId="0" xfId="0" applyNumberFormat="1" applyFont="1" applyFill="1" applyBorder="1" applyAlignment="1">
      <alignment horizontal="right" wrapText="1"/>
    </xf>
    <xf numFmtId="42" fontId="16" fillId="0" borderId="0" xfId="0" applyNumberFormat="1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42" fontId="13" fillId="0" borderId="0" xfId="0" applyNumberFormat="1" applyFont="1" applyFill="1" applyBorder="1" applyAlignment="1">
      <alignment horizontal="center" wrapText="1"/>
    </xf>
    <xf numFmtId="14" fontId="16" fillId="0" borderId="0" xfId="0" applyNumberFormat="1" applyFont="1" applyFill="1" applyBorder="1" applyAlignment="1">
      <alignment horizontal="center" wrapText="1"/>
    </xf>
    <xf numFmtId="42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42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top" wrapText="1"/>
    </xf>
    <xf numFmtId="0" fontId="13" fillId="0" borderId="0" xfId="152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42" fontId="16" fillId="0" borderId="0" xfId="0" applyNumberFormat="1" applyFont="1" applyFill="1" applyBorder="1" applyAlignment="1">
      <alignment horizontal="center" wrapText="1"/>
    </xf>
    <xf numFmtId="42" fontId="13" fillId="0" borderId="0" xfId="0" applyNumberFormat="1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/>
    <xf numFmtId="0" fontId="64" fillId="0" borderId="0" xfId="0" applyFont="1" applyFill="1" applyBorder="1" applyAlignment="1">
      <alignment horizontal="left" wrapText="1"/>
    </xf>
    <xf numFmtId="0" fontId="64" fillId="0" borderId="0" xfId="0" applyFont="1" applyFill="1" applyAlignment="1"/>
    <xf numFmtId="0" fontId="13" fillId="0" borderId="0" xfId="152" applyFont="1" applyFill="1" applyBorder="1" applyAlignment="1">
      <alignment horizontal="left" wrapText="1"/>
    </xf>
    <xf numFmtId="42" fontId="16" fillId="0" borderId="0" xfId="152" applyNumberFormat="1" applyFont="1" applyFill="1" applyBorder="1" applyAlignment="1">
      <alignment horizontal="center" wrapText="1"/>
    </xf>
    <xf numFmtId="42" fontId="16" fillId="0" borderId="0" xfId="194" applyNumberFormat="1" applyFont="1" applyFill="1" applyBorder="1" applyAlignment="1">
      <alignment horizontal="center" vertical="center"/>
    </xf>
    <xf numFmtId="42" fontId="16" fillId="0" borderId="0" xfId="194" applyNumberFormat="1" applyFont="1" applyFill="1" applyBorder="1" applyAlignment="1">
      <alignment horizontal="center" vertical="center" wrapText="1"/>
    </xf>
    <xf numFmtId="42" fontId="61" fillId="0" borderId="0" xfId="0" applyNumberFormat="1" applyFont="1" applyFill="1" applyBorder="1" applyAlignment="1">
      <alignment horizontal="center" wrapText="1"/>
    </xf>
    <xf numFmtId="42" fontId="16" fillId="0" borderId="0" xfId="194" applyNumberFormat="1" applyFont="1" applyFill="1" applyBorder="1" applyAlignment="1">
      <alignment horizontal="center"/>
    </xf>
    <xf numFmtId="42" fontId="24" fillId="0" borderId="0" xfId="118" applyNumberFormat="1" applyFont="1" applyFill="1" applyBorder="1" applyAlignment="1">
      <alignment horizontal="center" vertical="center" wrapText="1"/>
    </xf>
    <xf numFmtId="42" fontId="13" fillId="0" borderId="0" xfId="0" applyNumberFormat="1" applyFont="1" applyFill="1" applyBorder="1" applyAlignment="1">
      <alignment horizontal="center" vertical="top" wrapText="1"/>
    </xf>
    <xf numFmtId="42" fontId="13" fillId="0" borderId="0" xfId="0" applyNumberFormat="1" applyFont="1" applyFill="1" applyBorder="1" applyAlignment="1">
      <alignment horizontal="right" wrapText="1"/>
    </xf>
    <xf numFmtId="42" fontId="37" fillId="0" borderId="9" xfId="0" applyNumberFormat="1" applyFont="1" applyBorder="1" applyAlignment="1">
      <alignment horizontal="right"/>
    </xf>
    <xf numFmtId="42" fontId="13" fillId="0" borderId="0" xfId="118" applyNumberFormat="1" applyFont="1" applyFill="1" applyBorder="1" applyAlignment="1"/>
    <xf numFmtId="0" fontId="16" fillId="0" borderId="0" xfId="0" applyFont="1" applyBorder="1" applyAlignment="1">
      <alignment wrapText="1"/>
    </xf>
    <xf numFmtId="42" fontId="13" fillId="0" borderId="0" xfId="118" applyNumberFormat="1" applyFont="1" applyFill="1" applyBorder="1"/>
    <xf numFmtId="0" fontId="38" fillId="0" borderId="0" xfId="0" applyFont="1" applyFill="1" applyBorder="1" applyAlignment="1">
      <alignment horizontal="center" vertical="center" wrapText="1"/>
    </xf>
    <xf numFmtId="0" fontId="13" fillId="0" borderId="0" xfId="214" applyFont="1" applyFill="1" applyBorder="1" applyAlignment="1">
      <alignment horizontal="center"/>
    </xf>
    <xf numFmtId="1" fontId="13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left" wrapText="1"/>
    </xf>
    <xf numFmtId="0" fontId="13" fillId="0" borderId="0" xfId="152" applyFont="1" applyFill="1" applyBorder="1" applyAlignment="1">
      <alignment horizontal="center" wrapText="1"/>
    </xf>
    <xf numFmtId="42" fontId="13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/>
    </xf>
    <xf numFmtId="49" fontId="13" fillId="0" borderId="0" xfId="152" applyNumberFormat="1" applyFont="1" applyFill="1" applyBorder="1" applyAlignment="1">
      <alignment horizontal="left" vertical="top" wrapText="1"/>
    </xf>
    <xf numFmtId="0" fontId="13" fillId="0" borderId="0" xfId="152" applyFont="1" applyFill="1" applyBorder="1" applyAlignment="1">
      <alignment wrapText="1"/>
    </xf>
    <xf numFmtId="0" fontId="13" fillId="0" borderId="0" xfId="152" applyFont="1" applyFill="1"/>
    <xf numFmtId="6" fontId="37" fillId="0" borderId="9" xfId="0" applyNumberFormat="1" applyFont="1" applyBorder="1" applyAlignment="1">
      <alignment horizontal="center"/>
    </xf>
    <xf numFmtId="1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0" xfId="152" applyFont="1" applyFill="1" applyBorder="1" applyAlignment="1">
      <alignment horizontal="left" vertical="top" wrapText="1"/>
    </xf>
    <xf numFmtId="0" fontId="13" fillId="0" borderId="0" xfId="152" applyFont="1" applyFill="1" applyBorder="1" applyAlignment="1">
      <alignment horizontal="left" vertical="top" wrapText="1"/>
    </xf>
    <xf numFmtId="42" fontId="16" fillId="0" borderId="0" xfId="118" applyNumberFormat="1" applyFont="1" applyFill="1" applyBorder="1" applyAlignment="1">
      <alignment horizontal="left" wrapText="1"/>
    </xf>
    <xf numFmtId="42" fontId="13" fillId="0" borderId="0" xfId="0" applyNumberFormat="1" applyFont="1" applyFill="1" applyBorder="1" applyAlignment="1">
      <alignment horizontal="left" wrapText="1"/>
    </xf>
    <xf numFmtId="42" fontId="16" fillId="0" borderId="0" xfId="194" applyNumberFormat="1" applyFont="1" applyFill="1" applyBorder="1" applyAlignment="1">
      <alignment horizontal="left"/>
    </xf>
    <xf numFmtId="42" fontId="16" fillId="0" borderId="0" xfId="194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1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42" fontId="13" fillId="0" borderId="0" xfId="118" applyNumberFormat="1" applyFont="1" applyFill="1" applyBorder="1"/>
    <xf numFmtId="0" fontId="16" fillId="0" borderId="0" xfId="0" applyNumberFormat="1" applyFont="1" applyFill="1" applyBorder="1" applyAlignment="1">
      <alignment horizontal="center"/>
    </xf>
    <xf numFmtId="0" fontId="13" fillId="0" borderId="0" xfId="214" applyFont="1" applyFill="1" applyBorder="1" applyAlignment="1"/>
    <xf numFmtId="0" fontId="13" fillId="0" borderId="0" xfId="214" applyFont="1" applyFill="1" applyBorder="1" applyAlignment="1">
      <alignment horizontal="center"/>
    </xf>
    <xf numFmtId="0" fontId="13" fillId="0" borderId="0" xfId="214" applyFont="1" applyFill="1" applyBorder="1" applyAlignment="1">
      <alignment horizontal="center" wrapText="1"/>
    </xf>
    <xf numFmtId="1" fontId="13" fillId="0" borderId="0" xfId="214" applyNumberFormat="1" applyFont="1" applyFill="1" applyBorder="1" applyAlignment="1">
      <alignment horizontal="center" wrapText="1"/>
    </xf>
    <xf numFmtId="0" fontId="16" fillId="0" borderId="0" xfId="214" applyFont="1" applyFill="1" applyBorder="1" applyAlignment="1">
      <alignment horizontal="left" wrapText="1"/>
    </xf>
    <xf numFmtId="0" fontId="13" fillId="0" borderId="0" xfId="214" applyFont="1" applyFill="1" applyBorder="1" applyAlignment="1">
      <alignment horizontal="left" vertical="top" wrapText="1"/>
    </xf>
    <xf numFmtId="42" fontId="16" fillId="0" borderId="0" xfId="118" applyNumberFormat="1" applyFont="1" applyFill="1" applyBorder="1" applyAlignment="1">
      <alignment horizontal="center" wrapText="1"/>
    </xf>
    <xf numFmtId="44" fontId="1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3" fillId="0" borderId="0" xfId="152" applyFont="1" applyFill="1" applyBorder="1" applyAlignment="1">
      <alignment horizontal="center" wrapText="1"/>
    </xf>
    <xf numFmtId="0" fontId="16" fillId="0" borderId="0" xfId="152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42" fontId="13" fillId="0" borderId="0" xfId="0" applyNumberFormat="1" applyFont="1" applyFill="1" applyBorder="1" applyAlignment="1">
      <alignment horizontal="right" wrapText="1"/>
    </xf>
    <xf numFmtId="0" fontId="13" fillId="0" borderId="0" xfId="214" applyFont="1" applyFill="1" applyBorder="1" applyAlignment="1"/>
    <xf numFmtId="0" fontId="13" fillId="0" borderId="0" xfId="21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1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left" vertical="top" wrapText="1"/>
    </xf>
    <xf numFmtId="42" fontId="13" fillId="0" borderId="0" xfId="0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49" fontId="13" fillId="0" borderId="0" xfId="152" applyNumberFormat="1" applyFont="1" applyFill="1" applyBorder="1" applyAlignment="1">
      <alignment horizontal="center" wrapText="1"/>
    </xf>
    <xf numFmtId="1" fontId="13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left" wrapText="1"/>
    </xf>
    <xf numFmtId="0" fontId="13" fillId="0" borderId="0" xfId="152" applyFont="1" applyFill="1" applyBorder="1" applyAlignment="1">
      <alignment horizontal="center" wrapText="1"/>
    </xf>
    <xf numFmtId="42" fontId="13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/>
    </xf>
    <xf numFmtId="49" fontId="13" fillId="0" borderId="0" xfId="152" applyNumberFormat="1" applyFont="1" applyFill="1" applyBorder="1" applyAlignment="1">
      <alignment horizontal="left" vertical="top" wrapText="1"/>
    </xf>
    <xf numFmtId="0" fontId="13" fillId="0" borderId="0" xfId="152" applyFont="1" applyFill="1" applyBorder="1" applyAlignment="1">
      <alignment wrapText="1"/>
    </xf>
    <xf numFmtId="0" fontId="13" fillId="0" borderId="0" xfId="152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32" borderId="0" xfId="0" applyFont="1" applyFill="1" applyBorder="1"/>
    <xf numFmtId="0" fontId="13" fillId="0" borderId="0" xfId="214" applyFont="1" applyFill="1" applyAlignment="1">
      <alignment horizontal="left" vertical="top" wrapText="1"/>
    </xf>
    <xf numFmtId="167" fontId="13" fillId="0" borderId="0" xfId="543" applyNumberFormat="1" applyFont="1" applyFill="1" applyBorder="1"/>
    <xf numFmtId="0" fontId="13" fillId="0" borderId="0" xfId="214" applyFont="1" applyFill="1" applyBorder="1" applyAlignment="1">
      <alignment horizontal="center"/>
    </xf>
    <xf numFmtId="0" fontId="13" fillId="0" borderId="0" xfId="214" applyFont="1" applyFill="1" applyBorder="1"/>
    <xf numFmtId="0" fontId="37" fillId="0" borderId="0" xfId="214" applyFont="1" applyFill="1" applyBorder="1" applyAlignment="1">
      <alignment horizontal="center" wrapText="1"/>
    </xf>
    <xf numFmtId="1" fontId="37" fillId="0" borderId="0" xfId="214" applyNumberFormat="1" applyFont="1" applyFill="1" applyBorder="1" applyAlignment="1">
      <alignment horizontal="center" wrapText="1"/>
    </xf>
    <xf numFmtId="49" fontId="13" fillId="0" borderId="0" xfId="214" applyNumberFormat="1" applyFont="1" applyFill="1" applyBorder="1" applyAlignment="1">
      <alignment horizontal="center" wrapText="1"/>
    </xf>
    <xf numFmtId="1" fontId="13" fillId="0" borderId="0" xfId="214" applyNumberFormat="1" applyFont="1" applyFill="1" applyBorder="1" applyAlignment="1">
      <alignment horizontal="center" wrapText="1"/>
    </xf>
    <xf numFmtId="0" fontId="13" fillId="0" borderId="0" xfId="214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 vertical="center" wrapText="1"/>
    </xf>
    <xf numFmtId="0" fontId="13" fillId="0" borderId="0" xfId="214" applyFont="1" applyFill="1" applyBorder="1" applyAlignment="1">
      <alignment horizontal="center" vertical="center" wrapText="1"/>
    </xf>
    <xf numFmtId="42" fontId="13" fillId="0" borderId="0" xfId="214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left" wrapText="1"/>
    </xf>
    <xf numFmtId="0" fontId="13" fillId="0" borderId="0" xfId="214" applyFont="1" applyFill="1" applyBorder="1" applyAlignment="1">
      <alignment horizontal="center"/>
    </xf>
    <xf numFmtId="1" fontId="13" fillId="0" borderId="0" xfId="152" applyNumberFormat="1" applyFont="1" applyFill="1" applyBorder="1" applyAlignment="1">
      <alignment horizontal="center" wrapText="1"/>
    </xf>
    <xf numFmtId="42" fontId="13" fillId="0" borderId="0" xfId="152" applyNumberFormat="1" applyFont="1" applyFill="1" applyBorder="1" applyAlignment="1">
      <alignment horizontal="center" wrapText="1"/>
    </xf>
    <xf numFmtId="0" fontId="13" fillId="0" borderId="0" xfId="152" applyFont="1" applyFill="1" applyBorder="1" applyAlignment="1">
      <alignment horizontal="center"/>
    </xf>
    <xf numFmtId="49" fontId="13" fillId="0" borderId="0" xfId="152" applyNumberFormat="1" applyFont="1" applyFill="1" applyBorder="1" applyAlignment="1">
      <alignment horizontal="left" vertical="top" wrapText="1"/>
    </xf>
    <xf numFmtId="0" fontId="13" fillId="0" borderId="0" xfId="152" applyFont="1" applyFill="1" applyBorder="1" applyAlignment="1">
      <alignment wrapText="1"/>
    </xf>
    <xf numFmtId="0" fontId="13" fillId="0" borderId="0" xfId="152" applyFont="1" applyFill="1"/>
    <xf numFmtId="14" fontId="13" fillId="0" borderId="0" xfId="214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/>
    <xf numFmtId="49" fontId="13" fillId="0" borderId="7" xfId="152" applyNumberFormat="1" applyFont="1" applyFill="1" applyBorder="1" applyAlignment="1">
      <alignment horizontal="center" vertical="center" wrapText="1"/>
    </xf>
    <xf numFmtId="0" fontId="13" fillId="0" borderId="7" xfId="152" applyFont="1" applyFill="1" applyBorder="1" applyAlignment="1">
      <alignment horizontal="left" vertical="center" wrapText="1"/>
    </xf>
    <xf numFmtId="0" fontId="16" fillId="0" borderId="7" xfId="152" applyFont="1" applyFill="1" applyBorder="1" applyAlignment="1">
      <alignment horizontal="left" vertical="center" wrapText="1"/>
    </xf>
    <xf numFmtId="1" fontId="13" fillId="0" borderId="0" xfId="214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horizontal="left" vertical="top"/>
    </xf>
    <xf numFmtId="14" fontId="13" fillId="0" borderId="0" xfId="214" applyNumberFormat="1" applyFont="1" applyFill="1" applyBorder="1" applyAlignment="1">
      <alignment horizontal="center" wrapText="1"/>
    </xf>
    <xf numFmtId="0" fontId="16" fillId="0" borderId="0" xfId="214" applyFont="1" applyFill="1" applyBorder="1" applyAlignment="1">
      <alignment horizontal="center"/>
    </xf>
    <xf numFmtId="0" fontId="13" fillId="0" borderId="0" xfId="152" applyFont="1" applyFill="1" applyBorder="1" applyAlignment="1">
      <alignment horizontal="center" vertical="center" wrapText="1"/>
    </xf>
    <xf numFmtId="0" fontId="16" fillId="0" borderId="0" xfId="152" applyFont="1" applyFill="1" applyBorder="1" applyAlignment="1">
      <alignment horizontal="left" vertical="center" wrapText="1"/>
    </xf>
    <xf numFmtId="0" fontId="13" fillId="0" borderId="0" xfId="214" applyFont="1" applyFill="1" applyBorder="1" applyAlignment="1">
      <alignment horizontal="center" vertical="top"/>
    </xf>
    <xf numFmtId="0" fontId="13" fillId="0" borderId="0" xfId="214" applyFont="1" applyFill="1" applyBorder="1" applyAlignment="1">
      <alignment horizontal="center" vertical="top" wrapText="1"/>
    </xf>
    <xf numFmtId="0" fontId="16" fillId="0" borderId="0" xfId="214" applyFont="1" applyFill="1" applyBorder="1" applyAlignment="1">
      <alignment horizontal="left" vertical="top" wrapText="1"/>
    </xf>
    <xf numFmtId="42" fontId="16" fillId="0" borderId="0" xfId="214" applyNumberFormat="1" applyFont="1" applyFill="1" applyBorder="1" applyAlignment="1">
      <alignment horizontal="center" wrapText="1"/>
    </xf>
    <xf numFmtId="0" fontId="13" fillId="0" borderId="0" xfId="214" applyFont="1" applyFill="1" applyBorder="1" applyAlignment="1">
      <alignment horizontal="center"/>
    </xf>
    <xf numFmtId="1" fontId="13" fillId="0" borderId="0" xfId="152" applyNumberFormat="1" applyFont="1" applyFill="1" applyBorder="1" applyAlignment="1">
      <alignment horizontal="center" wrapText="1"/>
    </xf>
    <xf numFmtId="0" fontId="13" fillId="0" borderId="0" xfId="214" applyFont="1" applyFill="1" applyBorder="1" applyAlignment="1">
      <alignment horizontal="left" vertical="top" wrapText="1"/>
    </xf>
    <xf numFmtId="0" fontId="13" fillId="0" borderId="0" xfId="214" applyFont="1" applyFill="1" applyBorder="1"/>
    <xf numFmtId="49" fontId="13" fillId="0" borderId="0" xfId="214" applyNumberFormat="1" applyFont="1" applyFill="1" applyBorder="1" applyAlignment="1">
      <alignment horizontal="center" wrapText="1"/>
    </xf>
    <xf numFmtId="42" fontId="13" fillId="0" borderId="0" xfId="214" applyNumberFormat="1" applyFont="1" applyFill="1" applyBorder="1" applyAlignment="1">
      <alignment horizontal="center" wrapText="1"/>
    </xf>
    <xf numFmtId="0" fontId="13" fillId="0" borderId="0" xfId="214" applyFont="1" applyFill="1" applyBorder="1" applyAlignment="1">
      <alignment horizontal="left" vertical="top"/>
    </xf>
    <xf numFmtId="0" fontId="37" fillId="2" borderId="0" xfId="152" applyFont="1" applyFill="1" applyBorder="1" applyAlignment="1">
      <alignment horizontal="center"/>
    </xf>
    <xf numFmtId="49" fontId="37" fillId="2" borderId="0" xfId="152" applyNumberFormat="1" applyFont="1" applyFill="1" applyBorder="1" applyAlignment="1">
      <alignment horizontal="center"/>
    </xf>
    <xf numFmtId="49" fontId="37" fillId="2" borderId="0" xfId="152" applyNumberFormat="1" applyFont="1" applyFill="1" applyBorder="1" applyAlignment="1">
      <alignment horizontal="left"/>
    </xf>
    <xf numFmtId="49" fontId="37" fillId="2" borderId="0" xfId="152" applyNumberFormat="1" applyFont="1" applyFill="1" applyBorder="1" applyAlignment="1">
      <alignment horizontal="left" wrapText="1"/>
    </xf>
    <xf numFmtId="3" fontId="37" fillId="2" borderId="0" xfId="152" applyNumberFormat="1" applyFont="1" applyFill="1" applyBorder="1" applyAlignment="1">
      <alignment horizontal="center"/>
    </xf>
    <xf numFmtId="49" fontId="37" fillId="2" borderId="0" xfId="152" applyNumberFormat="1" applyFont="1" applyFill="1" applyBorder="1" applyAlignment="1">
      <alignment horizontal="left" vertical="top" wrapText="1"/>
    </xf>
    <xf numFmtId="49" fontId="37" fillId="2" borderId="0" xfId="152" applyNumberFormat="1" applyFont="1" applyFill="1" applyBorder="1" applyAlignment="1">
      <alignment horizontal="center" wrapText="1"/>
    </xf>
    <xf numFmtId="0" fontId="37" fillId="0" borderId="1" xfId="152" applyFont="1" applyFill="1" applyBorder="1" applyAlignment="1">
      <alignment horizontal="center" vertical="center" wrapText="1"/>
    </xf>
    <xf numFmtId="49" fontId="37" fillId="0" borderId="1" xfId="152" applyNumberFormat="1" applyFont="1" applyFill="1" applyBorder="1" applyAlignment="1">
      <alignment horizontal="center" vertical="center" wrapText="1"/>
    </xf>
    <xf numFmtId="0" fontId="14" fillId="0" borderId="1" xfId="152" applyFont="1" applyFill="1" applyBorder="1" applyAlignment="1">
      <alignment horizontal="center" vertical="center" wrapText="1"/>
    </xf>
    <xf numFmtId="14" fontId="37" fillId="0" borderId="1" xfId="152" applyNumberFormat="1" applyFont="1" applyFill="1" applyBorder="1" applyAlignment="1">
      <alignment horizontal="center" vertical="center" wrapText="1"/>
    </xf>
    <xf numFmtId="3" fontId="14" fillId="0" borderId="1" xfId="152" applyNumberFormat="1" applyFont="1" applyFill="1" applyBorder="1" applyAlignment="1">
      <alignment horizontal="center" vertical="center" wrapText="1"/>
    </xf>
    <xf numFmtId="0" fontId="75" fillId="0" borderId="1" xfId="15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42" fontId="39" fillId="0" borderId="9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left" vertical="top" wrapText="1"/>
    </xf>
    <xf numFmtId="0" fontId="76" fillId="0" borderId="0" xfId="0" applyFont="1"/>
    <xf numFmtId="0" fontId="77" fillId="0" borderId="0" xfId="0" applyFont="1"/>
    <xf numFmtId="0" fontId="76" fillId="0" borderId="0" xfId="0" applyFont="1" applyAlignment="1">
      <alignment horizontal="left"/>
    </xf>
    <xf numFmtId="49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49" fontId="13" fillId="0" borderId="7" xfId="214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horizontal="center"/>
    </xf>
    <xf numFmtId="49" fontId="13" fillId="0" borderId="7" xfId="152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vertical="center"/>
    </xf>
    <xf numFmtId="14" fontId="2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9" fillId="0" borderId="27" xfId="152" applyFont="1" applyBorder="1" applyAlignment="1">
      <alignment horizontal="center" vertical="center" wrapText="1"/>
    </xf>
    <xf numFmtId="0" fontId="39" fillId="0" borderId="2" xfId="152" applyFont="1" applyBorder="1" applyAlignment="1">
      <alignment horizontal="center" vertical="center" wrapText="1"/>
    </xf>
    <xf numFmtId="0" fontId="39" fillId="0" borderId="28" xfId="152" applyFont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5" borderId="0" xfId="0" applyFont="1" applyFill="1" applyBorder="1" applyAlignment="1">
      <alignment horizontal="left" vertical="top" wrapText="1"/>
    </xf>
    <xf numFmtId="0" fontId="13" fillId="25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37" fillId="0" borderId="27" xfId="152" applyFont="1" applyBorder="1" applyAlignment="1">
      <alignment horizontal="center" vertical="center" wrapText="1"/>
    </xf>
    <xf numFmtId="0" fontId="37" fillId="0" borderId="2" xfId="152" applyFont="1" applyBorder="1" applyAlignment="1">
      <alignment horizontal="center" vertical="center" wrapText="1"/>
    </xf>
    <xf numFmtId="0" fontId="37" fillId="0" borderId="28" xfId="152" applyFont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/>
    </xf>
    <xf numFmtId="49" fontId="37" fillId="2" borderId="0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9" fillId="0" borderId="29" xfId="152" applyFont="1" applyFill="1" applyBorder="1" applyAlignment="1">
      <alignment horizontal="center" vertical="center" wrapText="1"/>
    </xf>
    <xf numFmtId="0" fontId="24" fillId="0" borderId="29" xfId="152" applyFont="1" applyFill="1" applyBorder="1" applyAlignment="1">
      <alignment horizontal="center" vertical="center" wrapText="1"/>
    </xf>
    <xf numFmtId="0" fontId="11" fillId="0" borderId="0" xfId="214"/>
    <xf numFmtId="165" fontId="16" fillId="0" borderId="0" xfId="214" applyNumberFormat="1" applyFont="1" applyBorder="1" applyAlignment="1">
      <alignment horizontal="center"/>
    </xf>
    <xf numFmtId="5" fontId="14" fillId="0" borderId="0" xfId="214" applyNumberFormat="1" applyFont="1" applyBorder="1" applyAlignment="1">
      <alignment horizontal="center"/>
    </xf>
    <xf numFmtId="165" fontId="14" fillId="0" borderId="0" xfId="214" applyNumberFormat="1" applyFont="1" applyBorder="1" applyAlignment="1">
      <alignment horizontal="center"/>
    </xf>
    <xf numFmtId="5" fontId="14" fillId="0" borderId="0" xfId="214" applyNumberFormat="1" applyFont="1" applyBorder="1" applyAlignment="1">
      <alignment horizontal="right"/>
    </xf>
    <xf numFmtId="42" fontId="16" fillId="0" borderId="0" xfId="214" applyNumberFormat="1" applyFont="1" applyBorder="1" applyAlignment="1">
      <alignment horizontal="center"/>
    </xf>
    <xf numFmtId="42" fontId="16" fillId="0" borderId="9" xfId="214" applyNumberFormat="1" applyFont="1" applyBorder="1" applyAlignment="1">
      <alignment horizontal="center"/>
    </xf>
    <xf numFmtId="0" fontId="13" fillId="0" borderId="0" xfId="214" applyFont="1"/>
    <xf numFmtId="0" fontId="13" fillId="0" borderId="0" xfId="214" applyFont="1" applyAlignment="1">
      <alignment horizontal="center"/>
    </xf>
    <xf numFmtId="3" fontId="37" fillId="0" borderId="0" xfId="214" applyNumberFormat="1" applyFont="1" applyAlignment="1">
      <alignment horizontal="center"/>
    </xf>
    <xf numFmtId="0" fontId="37" fillId="0" borderId="0" xfId="214" applyFont="1" applyAlignment="1">
      <alignment horizontal="center"/>
    </xf>
    <xf numFmtId="37" fontId="37" fillId="0" borderId="9" xfId="214" applyNumberFormat="1" applyFont="1" applyBorder="1" applyAlignment="1">
      <alignment horizontal="center"/>
    </xf>
    <xf numFmtId="37" fontId="14" fillId="0" borderId="9" xfId="214" applyNumberFormat="1" applyFont="1" applyBorder="1" applyAlignment="1">
      <alignment horizontal="center"/>
    </xf>
  </cellXfs>
  <cellStyles count="4771">
    <cellStyle name="20% - Accent1 2" xfId="2"/>
    <cellStyle name="20% - Accent1 2 2" xfId="47"/>
    <cellStyle name="20% - Accent1 2 2 2" xfId="48"/>
    <cellStyle name="20% - Accent1 2 2 2 2" xfId="478"/>
    <cellStyle name="20% - Accent1 2 2 3" xfId="49"/>
    <cellStyle name="20% - Accent1 2 2 3 2" xfId="479"/>
    <cellStyle name="20% - Accent1 2 2 4" xfId="480"/>
    <cellStyle name="20% - Accent1 2 3" xfId="50"/>
    <cellStyle name="20% - Accent1 2 3 2" xfId="481"/>
    <cellStyle name="20% - Accent1 2 4" xfId="482"/>
    <cellStyle name="20% - Accent2 2" xfId="3"/>
    <cellStyle name="20% - Accent2 2 2" xfId="51"/>
    <cellStyle name="20% - Accent2 2 2 2" xfId="52"/>
    <cellStyle name="20% - Accent2 2 2 2 2" xfId="483"/>
    <cellStyle name="20% - Accent2 2 2 3" xfId="53"/>
    <cellStyle name="20% - Accent2 2 2 3 2" xfId="484"/>
    <cellStyle name="20% - Accent2 2 2 4" xfId="485"/>
    <cellStyle name="20% - Accent2 2 3" xfId="54"/>
    <cellStyle name="20% - Accent2 2 3 2" xfId="486"/>
    <cellStyle name="20% - Accent2 2 4" xfId="487"/>
    <cellStyle name="20% - Accent3 2" xfId="4"/>
    <cellStyle name="20% - Accent3 2 2" xfId="55"/>
    <cellStyle name="20% - Accent3 2 2 2" xfId="56"/>
    <cellStyle name="20% - Accent3 2 2 2 2" xfId="488"/>
    <cellStyle name="20% - Accent3 2 2 3" xfId="57"/>
    <cellStyle name="20% - Accent3 2 2 3 2" xfId="489"/>
    <cellStyle name="20% - Accent3 2 2 4" xfId="490"/>
    <cellStyle name="20% - Accent3 2 3" xfId="58"/>
    <cellStyle name="20% - Accent3 2 3 2" xfId="491"/>
    <cellStyle name="20% - Accent3 2 4" xfId="492"/>
    <cellStyle name="20% - Accent4 2" xfId="5"/>
    <cellStyle name="20% - Accent4 2 2" xfId="59"/>
    <cellStyle name="20% - Accent4 2 2 2" xfId="60"/>
    <cellStyle name="20% - Accent4 2 2 2 2" xfId="493"/>
    <cellStyle name="20% - Accent4 2 2 3" xfId="61"/>
    <cellStyle name="20% - Accent4 2 2 3 2" xfId="494"/>
    <cellStyle name="20% - Accent4 2 2 4" xfId="495"/>
    <cellStyle name="20% - Accent4 2 3" xfId="62"/>
    <cellStyle name="20% - Accent4 2 3 2" xfId="496"/>
    <cellStyle name="20% - Accent4 2 4" xfId="497"/>
    <cellStyle name="20% - Accent5 2" xfId="6"/>
    <cellStyle name="20% - Accent5 2 2" xfId="63"/>
    <cellStyle name="20% - Accent5 2 2 2" xfId="64"/>
    <cellStyle name="20% - Accent5 2 2 2 2" xfId="498"/>
    <cellStyle name="20% - Accent5 2 2 3" xfId="65"/>
    <cellStyle name="20% - Accent5 2 2 3 2" xfId="499"/>
    <cellStyle name="20% - Accent5 2 2 4" xfId="500"/>
    <cellStyle name="20% - Accent5 2 3" xfId="66"/>
    <cellStyle name="20% - Accent5 2 3 2" xfId="501"/>
    <cellStyle name="20% - Accent5 2 4" xfId="502"/>
    <cellStyle name="20% - Accent6 2" xfId="7"/>
    <cellStyle name="20% - Accent6 2 2" xfId="67"/>
    <cellStyle name="20% - Accent6 2 2 2" xfId="503"/>
    <cellStyle name="20% - Accent6 2 3" xfId="504"/>
    <cellStyle name="40% - Accent1 2" xfId="8"/>
    <cellStyle name="40% - Accent1 2 2" xfId="68"/>
    <cellStyle name="40% - Accent1 2 2 2" xfId="69"/>
    <cellStyle name="40% - Accent1 2 2 2 2" xfId="505"/>
    <cellStyle name="40% - Accent1 2 2 3" xfId="70"/>
    <cellStyle name="40% - Accent1 2 2 3 2" xfId="506"/>
    <cellStyle name="40% - Accent1 2 2 4" xfId="507"/>
    <cellStyle name="40% - Accent1 2 3" xfId="71"/>
    <cellStyle name="40% - Accent1 2 3 2" xfId="508"/>
    <cellStyle name="40% - Accent1 2 4" xfId="509"/>
    <cellStyle name="40% - Accent2 2" xfId="9"/>
    <cellStyle name="40% - Accent2 2 2" xfId="72"/>
    <cellStyle name="40% - Accent2 2 2 2" xfId="73"/>
    <cellStyle name="40% - Accent2 2 2 2 2" xfId="510"/>
    <cellStyle name="40% - Accent2 2 2 3" xfId="74"/>
    <cellStyle name="40% - Accent2 2 2 3 2" xfId="511"/>
    <cellStyle name="40% - Accent2 2 2 4" xfId="512"/>
    <cellStyle name="40% - Accent2 2 3" xfId="75"/>
    <cellStyle name="40% - Accent2 2 3 2" xfId="513"/>
    <cellStyle name="40% - Accent2 2 4" xfId="514"/>
    <cellStyle name="40% - Accent3 2" xfId="10"/>
    <cellStyle name="40% - Accent3 2 2" xfId="76"/>
    <cellStyle name="40% - Accent3 2 2 2" xfId="77"/>
    <cellStyle name="40% - Accent3 2 2 2 2" xfId="515"/>
    <cellStyle name="40% - Accent3 2 2 3" xfId="78"/>
    <cellStyle name="40% - Accent3 2 2 3 2" xfId="516"/>
    <cellStyle name="40% - Accent3 2 2 4" xfId="517"/>
    <cellStyle name="40% - Accent3 2 3" xfId="79"/>
    <cellStyle name="40% - Accent3 2 3 2" xfId="518"/>
    <cellStyle name="40% - Accent3 2 4" xfId="519"/>
    <cellStyle name="40% - Accent4 2" xfId="11"/>
    <cellStyle name="40% - Accent4 2 2" xfId="80"/>
    <cellStyle name="40% - Accent4 2 2 2" xfId="81"/>
    <cellStyle name="40% - Accent4 2 2 2 2" xfId="520"/>
    <cellStyle name="40% - Accent4 2 2 3" xfId="82"/>
    <cellStyle name="40% - Accent4 2 2 3 2" xfId="521"/>
    <cellStyle name="40% - Accent4 2 2 4" xfId="522"/>
    <cellStyle name="40% - Accent4 2 3" xfId="83"/>
    <cellStyle name="40% - Accent4 2 3 2" xfId="523"/>
    <cellStyle name="40% - Accent4 2 4" xfId="524"/>
    <cellStyle name="40% - Accent5 2" xfId="12"/>
    <cellStyle name="40% - Accent5 2 2" xfId="84"/>
    <cellStyle name="40% - Accent5 2 2 2" xfId="85"/>
    <cellStyle name="40% - Accent5 2 2 2 2" xfId="525"/>
    <cellStyle name="40% - Accent5 2 2 3" xfId="86"/>
    <cellStyle name="40% - Accent5 2 2 3 2" xfId="526"/>
    <cellStyle name="40% - Accent5 2 2 4" xfId="527"/>
    <cellStyle name="40% - Accent5 2 3" xfId="87"/>
    <cellStyle name="40% - Accent5 2 3 2" xfId="528"/>
    <cellStyle name="40% - Accent5 2 4" xfId="529"/>
    <cellStyle name="40% - Accent6 2" xfId="13"/>
    <cellStyle name="40% - Accent6 2 2" xfId="88"/>
    <cellStyle name="40% - Accent6 2 2 2" xfId="89"/>
    <cellStyle name="40% - Accent6 2 2 2 2" xfId="530"/>
    <cellStyle name="40% - Accent6 2 2 3" xfId="90"/>
    <cellStyle name="40% - Accent6 2 2 3 2" xfId="531"/>
    <cellStyle name="40% - Accent6 2 2 4" xfId="532"/>
    <cellStyle name="40% - Accent6 2 3" xfId="91"/>
    <cellStyle name="40% - Accent6 2 3 2" xfId="533"/>
    <cellStyle name="40% - Accent6 2 4" xfId="534"/>
    <cellStyle name="60% - Accent1 2" xfId="14"/>
    <cellStyle name="60% - Accent1 2 2" xfId="92"/>
    <cellStyle name="60% - Accent1 2 3" xfId="93"/>
    <cellStyle name="60% - Accent2 2" xfId="15"/>
    <cellStyle name="60% - Accent2 2 2" xfId="94"/>
    <cellStyle name="60% - Accent2 2 3" xfId="95"/>
    <cellStyle name="60% - Accent3 2" xfId="16"/>
    <cellStyle name="60% - Accent3 2 2" xfId="96"/>
    <cellStyle name="60% - Accent3 2 3" xfId="97"/>
    <cellStyle name="60% - Accent4 2" xfId="17"/>
    <cellStyle name="60% - Accent4 2 2" xfId="98"/>
    <cellStyle name="60% - Accent4 2 3" xfId="99"/>
    <cellStyle name="60% - Accent5 2" xfId="18"/>
    <cellStyle name="60% - Accent5 2 2" xfId="100"/>
    <cellStyle name="60% - Accent5 2 3" xfId="101"/>
    <cellStyle name="60% - Accent6 2" xfId="19"/>
    <cellStyle name="60% - Accent6 2 2" xfId="102"/>
    <cellStyle name="60% - Accent6 2 3" xfId="103"/>
    <cellStyle name="Accent1 2" xfId="20"/>
    <cellStyle name="Accent1 2 2" xfId="104"/>
    <cellStyle name="Accent1 2 3" xfId="105"/>
    <cellStyle name="Accent2 2" xfId="21"/>
    <cellStyle name="Accent2 2 2" xfId="106"/>
    <cellStyle name="Accent2 2 3" xfId="107"/>
    <cellStyle name="Accent3 2" xfId="22"/>
    <cellStyle name="Accent3 2 2" xfId="108"/>
    <cellStyle name="Accent3 2 3" xfId="109"/>
    <cellStyle name="Accent4 2" xfId="23"/>
    <cellStyle name="Accent4 2 2" xfId="110"/>
    <cellStyle name="Accent4 2 3" xfId="111"/>
    <cellStyle name="Accent5 2" xfId="24"/>
    <cellStyle name="Accent6 2" xfId="25"/>
    <cellStyle name="Bad 2" xfId="26"/>
    <cellStyle name="Bad 2 2" xfId="112"/>
    <cellStyle name="Bad 2 3" xfId="113"/>
    <cellStyle name="Calculation 2" xfId="27"/>
    <cellStyle name="Calculation 2 2" xfId="114"/>
    <cellStyle name="Calculation 2 3" xfId="115"/>
    <cellStyle name="Check Cell 2" xfId="28"/>
    <cellStyle name="Comma 2" xfId="29"/>
    <cellStyle name="Comma 2 2" xfId="118"/>
    <cellStyle name="Comma 2 2 2" xfId="228"/>
    <cellStyle name="Comma 2 3" xfId="117"/>
    <cellStyle name="Comma 2 3 2" xfId="222"/>
    <cellStyle name="Comma 2 4" xfId="216"/>
    <cellStyle name="Comma 3" xfId="119"/>
    <cellStyle name="Comma 3 2" xfId="120"/>
    <cellStyle name="Comma 3 2 2" xfId="121"/>
    <cellStyle name="Comma 3 2 2 2" xfId="229"/>
    <cellStyle name="Comma 3 2 3" xfId="122"/>
    <cellStyle name="Comma 3 2 4" xfId="343"/>
    <cellStyle name="Comma 3 3" xfId="123"/>
    <cellStyle name="Comma 3 3 2" xfId="124"/>
    <cellStyle name="Comma 3 3 2 2" xfId="223"/>
    <cellStyle name="Comma 3 3 3" xfId="344"/>
    <cellStyle name="Comma 3 4" xfId="125"/>
    <cellStyle name="Comma 3 4 2" xfId="220"/>
    <cellStyle name="Comma 3 4 2 2" xfId="536"/>
    <cellStyle name="Comma 3 4 2 3" xfId="535"/>
    <cellStyle name="Comma 3 4 3" xfId="211"/>
    <cellStyle name="Comma 3 5" xfId="217"/>
    <cellStyle name="Comma 4" xfId="126"/>
    <cellStyle name="Comma 4 2" xfId="127"/>
    <cellStyle name="Comma 4 2 2" xfId="224"/>
    <cellStyle name="Comma 4 2 2 2" xfId="538"/>
    <cellStyle name="Comma 4 2 2 3" xfId="537"/>
    <cellStyle name="Comma 4 3" xfId="213"/>
    <cellStyle name="Comma 4 3 2" xfId="540"/>
    <cellStyle name="Comma 4 3 3" xfId="539"/>
    <cellStyle name="Comma 5" xfId="116"/>
    <cellStyle name="Comma 5 2" xfId="541"/>
    <cellStyle name="Comma 6" xfId="542"/>
    <cellStyle name="Currency" xfId="194" builtinId="4"/>
    <cellStyle name="Currency 10" xfId="543"/>
    <cellStyle name="Currency 11" xfId="544"/>
    <cellStyle name="Currency 12" xfId="545"/>
    <cellStyle name="Currency 13" xfId="546"/>
    <cellStyle name="Currency 13 2" xfId="622"/>
    <cellStyle name="Currency 14" xfId="547"/>
    <cellStyle name="Currency 14 2" xfId="623"/>
    <cellStyle name="Currency 15" xfId="548"/>
    <cellStyle name="Currency 15 2" xfId="624"/>
    <cellStyle name="Currency 16" xfId="549"/>
    <cellStyle name="Currency 16 2" xfId="625"/>
    <cellStyle name="Currency 17" xfId="1472"/>
    <cellStyle name="Currency 17 2" xfId="2572"/>
    <cellStyle name="Currency 18" xfId="1473"/>
    <cellStyle name="Currency 18 2" xfId="2573"/>
    <cellStyle name="Currency 2" xfId="129"/>
    <cellStyle name="Currency 2 2" xfId="130"/>
    <cellStyle name="Currency 2 2 2" xfId="225"/>
    <cellStyle name="Currency 2 3" xfId="218"/>
    <cellStyle name="Currency 3" xfId="131"/>
    <cellStyle name="Currency 3 2" xfId="132"/>
    <cellStyle name="Currency 3 2 2" xfId="133"/>
    <cellStyle name="Currency 3 3" xfId="134"/>
    <cellStyle name="Currency 4" xfId="135"/>
    <cellStyle name="Currency 4 2" xfId="193"/>
    <cellStyle name="Currency 5" xfId="128"/>
    <cellStyle name="Currency 5 2" xfId="550"/>
    <cellStyle name="Currency 6" xfId="345"/>
    <cellStyle name="Currency 6 2" xfId="475"/>
    <cellStyle name="Currency 7" xfId="346"/>
    <cellStyle name="Currency 7 2" xfId="476"/>
    <cellStyle name="Currency 8" xfId="477"/>
    <cellStyle name="Currency 8 2" xfId="552"/>
    <cellStyle name="Currency 8 3" xfId="1183"/>
    <cellStyle name="Currency 8 4" xfId="551"/>
    <cellStyle name="Currency 9" xfId="553"/>
    <cellStyle name="Explanatory Text 2" xfId="30"/>
    <cellStyle name="Explanatory Text 2 2" xfId="136"/>
    <cellStyle name="Explanatory Text 2 3" xfId="137"/>
    <cellStyle name="Good 2" xfId="31"/>
    <cellStyle name="Good 2 2" xfId="138"/>
    <cellStyle name="Good 2 3" xfId="139"/>
    <cellStyle name="Heading 1 2" xfId="32"/>
    <cellStyle name="Heading 1 2 2" xfId="140"/>
    <cellStyle name="Heading 1 2 3" xfId="141"/>
    <cellStyle name="Heading 2 2" xfId="33"/>
    <cellStyle name="Heading 2 2 2" xfId="142"/>
    <cellStyle name="Heading 2 2 3" xfId="143"/>
    <cellStyle name="Heading 3 2" xfId="34"/>
    <cellStyle name="Heading 3 2 2" xfId="144"/>
    <cellStyle name="Heading 3 2 3" xfId="145"/>
    <cellStyle name="Heading 4 2" xfId="35"/>
    <cellStyle name="Heading 4 2 2" xfId="146"/>
    <cellStyle name="Heading 4 2 3" xfId="147"/>
    <cellStyle name="Hyperlink 2" xfId="148"/>
    <cellStyle name="Hyperlink 3" xfId="554"/>
    <cellStyle name="Input 2" xfId="36"/>
    <cellStyle name="Input 2 2" xfId="149"/>
    <cellStyle name="Input 2 3" xfId="150"/>
    <cellStyle name="Linked Cell 2" xfId="37"/>
    <cellStyle name="Neutral 2" xfId="38"/>
    <cellStyle name="Normal" xfId="0" builtinId="0"/>
    <cellStyle name="Normal 10" xfId="195"/>
    <cellStyle name="Normal 10 10" xfId="1200"/>
    <cellStyle name="Normal 10 10 2" xfId="2300"/>
    <cellStyle name="Normal 10 10 2 2" xfId="4498"/>
    <cellStyle name="Normal 10 10 3" xfId="3400"/>
    <cellStyle name="Normal 10 11" xfId="1456"/>
    <cellStyle name="Normal 10 11 2" xfId="2556"/>
    <cellStyle name="Normal 10 11 2 2" xfId="4754"/>
    <cellStyle name="Normal 10 11 3" xfId="3656"/>
    <cellStyle name="Normal 10 12" xfId="1474"/>
    <cellStyle name="Normal 10 12 2" xfId="3672"/>
    <cellStyle name="Normal 10 13" xfId="2574"/>
    <cellStyle name="Normal 10 2" xfId="231"/>
    <cellStyle name="Normal 10 2 2" xfId="263"/>
    <cellStyle name="Normal 10 2 2 2" xfId="327"/>
    <cellStyle name="Normal 10 2 2 2 2" xfId="459"/>
    <cellStyle name="Normal 10 2 2 2 2 2" xfId="1167"/>
    <cellStyle name="Normal 10 2 2 2 2 2 2" xfId="2268"/>
    <cellStyle name="Normal 10 2 2 2 2 2 2 2" xfId="4466"/>
    <cellStyle name="Normal 10 2 2 2 2 2 3" xfId="3368"/>
    <cellStyle name="Normal 10 2 2 2 2 3" xfId="785"/>
    <cellStyle name="Normal 10 2 2 2 2 3 2" xfId="1886"/>
    <cellStyle name="Normal 10 2 2 2 2 3 2 2" xfId="4084"/>
    <cellStyle name="Normal 10 2 2 2 2 3 3" xfId="2986"/>
    <cellStyle name="Normal 10 2 2 2 2 4" xfId="1440"/>
    <cellStyle name="Normal 10 2 2 2 2 4 2" xfId="2540"/>
    <cellStyle name="Normal 10 2 2 2 2 4 2 2" xfId="4738"/>
    <cellStyle name="Normal 10 2 2 2 2 4 3" xfId="3640"/>
    <cellStyle name="Normal 10 2 2 2 2 5" xfId="1714"/>
    <cellStyle name="Normal 10 2 2 2 2 5 2" xfId="3912"/>
    <cellStyle name="Normal 10 2 2 2 2 6" xfId="2814"/>
    <cellStyle name="Normal 10 2 2 2 3" xfId="1040"/>
    <cellStyle name="Normal 10 2 2 2 3 2" xfId="2141"/>
    <cellStyle name="Normal 10 2 2 2 3 2 2" xfId="4339"/>
    <cellStyle name="Normal 10 2 2 2 3 3" xfId="3241"/>
    <cellStyle name="Normal 10 2 2 2 4" xfId="655"/>
    <cellStyle name="Normal 10 2 2 2 4 2" xfId="1756"/>
    <cellStyle name="Normal 10 2 2 2 4 2 2" xfId="3954"/>
    <cellStyle name="Normal 10 2 2 2 4 3" xfId="2856"/>
    <cellStyle name="Normal 10 2 2 2 5" xfId="1312"/>
    <cellStyle name="Normal 10 2 2 2 5 2" xfId="2412"/>
    <cellStyle name="Normal 10 2 2 2 5 2 2" xfId="4610"/>
    <cellStyle name="Normal 10 2 2 2 5 3" xfId="3512"/>
    <cellStyle name="Normal 10 2 2 2 6" xfId="1586"/>
    <cellStyle name="Normal 10 2 2 2 6 2" xfId="3784"/>
    <cellStyle name="Normal 10 2 2 2 7" xfId="2686"/>
    <cellStyle name="Normal 10 2 2 3" xfId="395"/>
    <cellStyle name="Normal 10 2 2 3 2" xfId="1103"/>
    <cellStyle name="Normal 10 2 2 3 2 2" xfId="2204"/>
    <cellStyle name="Normal 10 2 2 3 2 2 2" xfId="4402"/>
    <cellStyle name="Normal 10 2 2 3 2 3" xfId="3304"/>
    <cellStyle name="Normal 10 2 2 3 3" xfId="784"/>
    <cellStyle name="Normal 10 2 2 3 3 2" xfId="1885"/>
    <cellStyle name="Normal 10 2 2 3 3 2 2" xfId="4083"/>
    <cellStyle name="Normal 10 2 2 3 3 3" xfId="2985"/>
    <cellStyle name="Normal 10 2 2 3 4" xfId="1376"/>
    <cellStyle name="Normal 10 2 2 3 4 2" xfId="2476"/>
    <cellStyle name="Normal 10 2 2 3 4 2 2" xfId="4674"/>
    <cellStyle name="Normal 10 2 2 3 4 3" xfId="3576"/>
    <cellStyle name="Normal 10 2 2 3 5" xfId="1650"/>
    <cellStyle name="Normal 10 2 2 3 5 2" xfId="3848"/>
    <cellStyle name="Normal 10 2 2 3 6" xfId="2750"/>
    <cellStyle name="Normal 10 2 2 4" xfId="976"/>
    <cellStyle name="Normal 10 2 2 4 2" xfId="2077"/>
    <cellStyle name="Normal 10 2 2 4 2 2" xfId="4275"/>
    <cellStyle name="Normal 10 2 2 4 3" xfId="3177"/>
    <cellStyle name="Normal 10 2 2 5" xfId="654"/>
    <cellStyle name="Normal 10 2 2 5 2" xfId="1755"/>
    <cellStyle name="Normal 10 2 2 5 2 2" xfId="3953"/>
    <cellStyle name="Normal 10 2 2 5 3" xfId="2855"/>
    <cellStyle name="Normal 10 2 2 6" xfId="1248"/>
    <cellStyle name="Normal 10 2 2 6 2" xfId="2348"/>
    <cellStyle name="Normal 10 2 2 6 2 2" xfId="4546"/>
    <cellStyle name="Normal 10 2 2 6 3" xfId="3448"/>
    <cellStyle name="Normal 10 2 2 7" xfId="1522"/>
    <cellStyle name="Normal 10 2 2 7 2" xfId="3720"/>
    <cellStyle name="Normal 10 2 2 8" xfId="2622"/>
    <cellStyle name="Normal 10 2 3" xfId="295"/>
    <cellStyle name="Normal 10 2 3 2" xfId="427"/>
    <cellStyle name="Normal 10 2 3 2 2" xfId="1135"/>
    <cellStyle name="Normal 10 2 3 2 2 2" xfId="2236"/>
    <cellStyle name="Normal 10 2 3 2 2 2 2" xfId="4434"/>
    <cellStyle name="Normal 10 2 3 2 2 3" xfId="3336"/>
    <cellStyle name="Normal 10 2 3 2 3" xfId="786"/>
    <cellStyle name="Normal 10 2 3 2 3 2" xfId="1887"/>
    <cellStyle name="Normal 10 2 3 2 3 2 2" xfId="4085"/>
    <cellStyle name="Normal 10 2 3 2 3 3" xfId="2987"/>
    <cellStyle name="Normal 10 2 3 2 4" xfId="1408"/>
    <cellStyle name="Normal 10 2 3 2 4 2" xfId="2508"/>
    <cellStyle name="Normal 10 2 3 2 4 2 2" xfId="4706"/>
    <cellStyle name="Normal 10 2 3 2 4 3" xfId="3608"/>
    <cellStyle name="Normal 10 2 3 2 5" xfId="1682"/>
    <cellStyle name="Normal 10 2 3 2 5 2" xfId="3880"/>
    <cellStyle name="Normal 10 2 3 2 6" xfId="2782"/>
    <cellStyle name="Normal 10 2 3 3" xfId="1008"/>
    <cellStyle name="Normal 10 2 3 3 2" xfId="2109"/>
    <cellStyle name="Normal 10 2 3 3 2 2" xfId="4307"/>
    <cellStyle name="Normal 10 2 3 3 3" xfId="3209"/>
    <cellStyle name="Normal 10 2 3 4" xfId="656"/>
    <cellStyle name="Normal 10 2 3 4 2" xfId="1757"/>
    <cellStyle name="Normal 10 2 3 4 2 2" xfId="3955"/>
    <cellStyle name="Normal 10 2 3 4 3" xfId="2857"/>
    <cellStyle name="Normal 10 2 3 5" xfId="1280"/>
    <cellStyle name="Normal 10 2 3 5 2" xfId="2380"/>
    <cellStyle name="Normal 10 2 3 5 2 2" xfId="4578"/>
    <cellStyle name="Normal 10 2 3 5 3" xfId="3480"/>
    <cellStyle name="Normal 10 2 3 6" xfId="1554"/>
    <cellStyle name="Normal 10 2 3 6 2" xfId="3752"/>
    <cellStyle name="Normal 10 2 3 7" xfId="2654"/>
    <cellStyle name="Normal 10 2 4" xfId="363"/>
    <cellStyle name="Normal 10 2 4 2" xfId="1071"/>
    <cellStyle name="Normal 10 2 4 2 2" xfId="2172"/>
    <cellStyle name="Normal 10 2 4 2 2 2" xfId="4370"/>
    <cellStyle name="Normal 10 2 4 2 3" xfId="3272"/>
    <cellStyle name="Normal 10 2 4 3" xfId="783"/>
    <cellStyle name="Normal 10 2 4 3 2" xfId="1884"/>
    <cellStyle name="Normal 10 2 4 3 2 2" xfId="4082"/>
    <cellStyle name="Normal 10 2 4 3 3" xfId="2984"/>
    <cellStyle name="Normal 10 2 4 4" xfId="1344"/>
    <cellStyle name="Normal 10 2 4 4 2" xfId="2444"/>
    <cellStyle name="Normal 10 2 4 4 2 2" xfId="4642"/>
    <cellStyle name="Normal 10 2 4 4 3" xfId="3544"/>
    <cellStyle name="Normal 10 2 4 5" xfId="1618"/>
    <cellStyle name="Normal 10 2 4 5 2" xfId="3816"/>
    <cellStyle name="Normal 10 2 4 6" xfId="2718"/>
    <cellStyle name="Normal 10 2 5" xfId="944"/>
    <cellStyle name="Normal 10 2 5 2" xfId="2045"/>
    <cellStyle name="Normal 10 2 5 2 2" xfId="4243"/>
    <cellStyle name="Normal 10 2 5 3" xfId="3145"/>
    <cellStyle name="Normal 10 2 6" xfId="653"/>
    <cellStyle name="Normal 10 2 6 2" xfId="1754"/>
    <cellStyle name="Normal 10 2 6 2 2" xfId="3952"/>
    <cellStyle name="Normal 10 2 6 3" xfId="2854"/>
    <cellStyle name="Normal 10 2 7" xfId="1216"/>
    <cellStyle name="Normal 10 2 7 2" xfId="2316"/>
    <cellStyle name="Normal 10 2 7 2 2" xfId="4514"/>
    <cellStyle name="Normal 10 2 7 3" xfId="3416"/>
    <cellStyle name="Normal 10 2 8" xfId="1490"/>
    <cellStyle name="Normal 10 2 8 2" xfId="3688"/>
    <cellStyle name="Normal 10 2 9" xfId="2590"/>
    <cellStyle name="Normal 10 3" xfId="247"/>
    <cellStyle name="Normal 10 3 2" xfId="311"/>
    <cellStyle name="Normal 10 3 2 2" xfId="443"/>
    <cellStyle name="Normal 10 3 2 2 2" xfId="1151"/>
    <cellStyle name="Normal 10 3 2 2 2 2" xfId="2252"/>
    <cellStyle name="Normal 10 3 2 2 2 2 2" xfId="4450"/>
    <cellStyle name="Normal 10 3 2 2 2 3" xfId="3352"/>
    <cellStyle name="Normal 10 3 2 2 3" xfId="788"/>
    <cellStyle name="Normal 10 3 2 2 3 2" xfId="1889"/>
    <cellStyle name="Normal 10 3 2 2 3 2 2" xfId="4087"/>
    <cellStyle name="Normal 10 3 2 2 3 3" xfId="2989"/>
    <cellStyle name="Normal 10 3 2 2 4" xfId="1424"/>
    <cellStyle name="Normal 10 3 2 2 4 2" xfId="2524"/>
    <cellStyle name="Normal 10 3 2 2 4 2 2" xfId="4722"/>
    <cellStyle name="Normal 10 3 2 2 4 3" xfId="3624"/>
    <cellStyle name="Normal 10 3 2 2 5" xfId="1698"/>
    <cellStyle name="Normal 10 3 2 2 5 2" xfId="3896"/>
    <cellStyle name="Normal 10 3 2 2 6" xfId="2798"/>
    <cellStyle name="Normal 10 3 2 3" xfId="1024"/>
    <cellStyle name="Normal 10 3 2 3 2" xfId="2125"/>
    <cellStyle name="Normal 10 3 2 3 2 2" xfId="4323"/>
    <cellStyle name="Normal 10 3 2 3 3" xfId="3225"/>
    <cellStyle name="Normal 10 3 2 4" xfId="658"/>
    <cellStyle name="Normal 10 3 2 4 2" xfId="1759"/>
    <cellStyle name="Normal 10 3 2 4 2 2" xfId="3957"/>
    <cellStyle name="Normal 10 3 2 4 3" xfId="2859"/>
    <cellStyle name="Normal 10 3 2 5" xfId="1296"/>
    <cellStyle name="Normal 10 3 2 5 2" xfId="2396"/>
    <cellStyle name="Normal 10 3 2 5 2 2" xfId="4594"/>
    <cellStyle name="Normal 10 3 2 5 3" xfId="3496"/>
    <cellStyle name="Normal 10 3 2 6" xfId="1570"/>
    <cellStyle name="Normal 10 3 2 6 2" xfId="3768"/>
    <cellStyle name="Normal 10 3 2 7" xfId="2670"/>
    <cellStyle name="Normal 10 3 3" xfId="379"/>
    <cellStyle name="Normal 10 3 3 2" xfId="1087"/>
    <cellStyle name="Normal 10 3 3 2 2" xfId="2188"/>
    <cellStyle name="Normal 10 3 3 2 2 2" xfId="4386"/>
    <cellStyle name="Normal 10 3 3 2 3" xfId="3288"/>
    <cellStyle name="Normal 10 3 3 3" xfId="787"/>
    <cellStyle name="Normal 10 3 3 3 2" xfId="1888"/>
    <cellStyle name="Normal 10 3 3 3 2 2" xfId="4086"/>
    <cellStyle name="Normal 10 3 3 3 3" xfId="2988"/>
    <cellStyle name="Normal 10 3 3 4" xfId="1360"/>
    <cellStyle name="Normal 10 3 3 4 2" xfId="2460"/>
    <cellStyle name="Normal 10 3 3 4 2 2" xfId="4658"/>
    <cellStyle name="Normal 10 3 3 4 3" xfId="3560"/>
    <cellStyle name="Normal 10 3 3 5" xfId="1634"/>
    <cellStyle name="Normal 10 3 3 5 2" xfId="3832"/>
    <cellStyle name="Normal 10 3 3 6" xfId="2734"/>
    <cellStyle name="Normal 10 3 4" xfId="960"/>
    <cellStyle name="Normal 10 3 4 2" xfId="2061"/>
    <cellStyle name="Normal 10 3 4 2 2" xfId="4259"/>
    <cellStyle name="Normal 10 3 4 3" xfId="3161"/>
    <cellStyle name="Normal 10 3 5" xfId="657"/>
    <cellStyle name="Normal 10 3 5 2" xfId="1758"/>
    <cellStyle name="Normal 10 3 5 2 2" xfId="3956"/>
    <cellStyle name="Normal 10 3 5 3" xfId="2858"/>
    <cellStyle name="Normal 10 3 6" xfId="1232"/>
    <cellStyle name="Normal 10 3 6 2" xfId="2332"/>
    <cellStyle name="Normal 10 3 6 2 2" xfId="4530"/>
    <cellStyle name="Normal 10 3 6 3" xfId="3432"/>
    <cellStyle name="Normal 10 3 7" xfId="1506"/>
    <cellStyle name="Normal 10 3 7 2" xfId="3704"/>
    <cellStyle name="Normal 10 3 8" xfId="2606"/>
    <cellStyle name="Normal 10 4" xfId="279"/>
    <cellStyle name="Normal 10 4 2" xfId="411"/>
    <cellStyle name="Normal 10 4 2 2" xfId="1119"/>
    <cellStyle name="Normal 10 4 2 2 2" xfId="2220"/>
    <cellStyle name="Normal 10 4 2 2 2 2" xfId="4418"/>
    <cellStyle name="Normal 10 4 2 2 3" xfId="3320"/>
    <cellStyle name="Normal 10 4 2 3" xfId="789"/>
    <cellStyle name="Normal 10 4 2 3 2" xfId="1890"/>
    <cellStyle name="Normal 10 4 2 3 2 2" xfId="4088"/>
    <cellStyle name="Normal 10 4 2 3 3" xfId="2990"/>
    <cellStyle name="Normal 10 4 2 4" xfId="1392"/>
    <cellStyle name="Normal 10 4 2 4 2" xfId="2492"/>
    <cellStyle name="Normal 10 4 2 4 2 2" xfId="4690"/>
    <cellStyle name="Normal 10 4 2 4 3" xfId="3592"/>
    <cellStyle name="Normal 10 4 2 5" xfId="1666"/>
    <cellStyle name="Normal 10 4 2 5 2" xfId="3864"/>
    <cellStyle name="Normal 10 4 2 6" xfId="2766"/>
    <cellStyle name="Normal 10 4 3" xfId="992"/>
    <cellStyle name="Normal 10 4 3 2" xfId="2093"/>
    <cellStyle name="Normal 10 4 3 2 2" xfId="4291"/>
    <cellStyle name="Normal 10 4 3 3" xfId="3193"/>
    <cellStyle name="Normal 10 4 4" xfId="659"/>
    <cellStyle name="Normal 10 4 4 2" xfId="1760"/>
    <cellStyle name="Normal 10 4 4 2 2" xfId="3958"/>
    <cellStyle name="Normal 10 4 4 3" xfId="2860"/>
    <cellStyle name="Normal 10 4 5" xfId="1264"/>
    <cellStyle name="Normal 10 4 5 2" xfId="2364"/>
    <cellStyle name="Normal 10 4 5 2 2" xfId="4562"/>
    <cellStyle name="Normal 10 4 5 3" xfId="3464"/>
    <cellStyle name="Normal 10 4 6" xfId="1538"/>
    <cellStyle name="Normal 10 4 6 2" xfId="3736"/>
    <cellStyle name="Normal 10 4 7" xfId="2638"/>
    <cellStyle name="Normal 10 5" xfId="347"/>
    <cellStyle name="Normal 10 5 2" xfId="1056"/>
    <cellStyle name="Normal 10 5 2 2" xfId="2157"/>
    <cellStyle name="Normal 10 5 2 2 2" xfId="4355"/>
    <cellStyle name="Normal 10 5 2 3" xfId="3257"/>
    <cellStyle name="Normal 10 5 3" xfId="782"/>
    <cellStyle name="Normal 10 5 3 2" xfId="1883"/>
    <cellStyle name="Normal 10 5 3 2 2" xfId="4081"/>
    <cellStyle name="Normal 10 5 3 3" xfId="2983"/>
    <cellStyle name="Normal 10 5 4" xfId="1328"/>
    <cellStyle name="Normal 10 5 4 2" xfId="2428"/>
    <cellStyle name="Normal 10 5 4 2 2" xfId="4626"/>
    <cellStyle name="Normal 10 5 4 3" xfId="3528"/>
    <cellStyle name="Normal 10 5 5" xfId="1602"/>
    <cellStyle name="Normal 10 5 5 2" xfId="3800"/>
    <cellStyle name="Normal 10 5 6" xfId="2702"/>
    <cellStyle name="Normal 10 6" xfId="636"/>
    <cellStyle name="Normal 10 6 2" xfId="912"/>
    <cellStyle name="Normal 10 6 2 2" xfId="2013"/>
    <cellStyle name="Normal 10 6 2 2 2" xfId="4211"/>
    <cellStyle name="Normal 10 6 2 3" xfId="3113"/>
    <cellStyle name="Normal 10 6 3" xfId="1737"/>
    <cellStyle name="Normal 10 6 3 2" xfId="3935"/>
    <cellStyle name="Normal 10 6 4" xfId="2837"/>
    <cellStyle name="Normal 10 7" xfId="928"/>
    <cellStyle name="Normal 10 7 2" xfId="2029"/>
    <cellStyle name="Normal 10 7 2 2" xfId="4227"/>
    <cellStyle name="Normal 10 7 3" xfId="3129"/>
    <cellStyle name="Normal 10 8" xfId="652"/>
    <cellStyle name="Normal 10 8 2" xfId="1753"/>
    <cellStyle name="Normal 10 8 2 2" xfId="3951"/>
    <cellStyle name="Normal 10 8 3" xfId="2853"/>
    <cellStyle name="Normal 10 9" xfId="1184"/>
    <cellStyle name="Normal 10 9 2" xfId="2284"/>
    <cellStyle name="Normal 10 9 2 2" xfId="4482"/>
    <cellStyle name="Normal 10 9 3" xfId="3384"/>
    <cellStyle name="Normal 11" xfId="196"/>
    <cellStyle name="Normal 11 10" xfId="1201"/>
    <cellStyle name="Normal 11 10 2" xfId="2301"/>
    <cellStyle name="Normal 11 10 2 2" xfId="4499"/>
    <cellStyle name="Normal 11 10 3" xfId="3401"/>
    <cellStyle name="Normal 11 11" xfId="1457"/>
    <cellStyle name="Normal 11 11 2" xfId="2557"/>
    <cellStyle name="Normal 11 11 2 2" xfId="4755"/>
    <cellStyle name="Normal 11 11 3" xfId="3657"/>
    <cellStyle name="Normal 11 12" xfId="1475"/>
    <cellStyle name="Normal 11 12 2" xfId="3673"/>
    <cellStyle name="Normal 11 13" xfId="2575"/>
    <cellStyle name="Normal 11 2" xfId="232"/>
    <cellStyle name="Normal 11 2 2" xfId="264"/>
    <cellStyle name="Normal 11 2 2 2" xfId="328"/>
    <cellStyle name="Normal 11 2 2 2 2" xfId="460"/>
    <cellStyle name="Normal 11 2 2 2 2 2" xfId="1168"/>
    <cellStyle name="Normal 11 2 2 2 2 2 2" xfId="2269"/>
    <cellStyle name="Normal 11 2 2 2 2 2 2 2" xfId="4467"/>
    <cellStyle name="Normal 11 2 2 2 2 2 3" xfId="3369"/>
    <cellStyle name="Normal 11 2 2 2 2 3" xfId="793"/>
    <cellStyle name="Normal 11 2 2 2 2 3 2" xfId="1894"/>
    <cellStyle name="Normal 11 2 2 2 2 3 2 2" xfId="4092"/>
    <cellStyle name="Normal 11 2 2 2 2 3 3" xfId="2994"/>
    <cellStyle name="Normal 11 2 2 2 2 4" xfId="1441"/>
    <cellStyle name="Normal 11 2 2 2 2 4 2" xfId="2541"/>
    <cellStyle name="Normal 11 2 2 2 2 4 2 2" xfId="4739"/>
    <cellStyle name="Normal 11 2 2 2 2 4 3" xfId="3641"/>
    <cellStyle name="Normal 11 2 2 2 2 5" xfId="1715"/>
    <cellStyle name="Normal 11 2 2 2 2 5 2" xfId="3913"/>
    <cellStyle name="Normal 11 2 2 2 2 6" xfId="2815"/>
    <cellStyle name="Normal 11 2 2 2 3" xfId="1041"/>
    <cellStyle name="Normal 11 2 2 2 3 2" xfId="2142"/>
    <cellStyle name="Normal 11 2 2 2 3 2 2" xfId="4340"/>
    <cellStyle name="Normal 11 2 2 2 3 3" xfId="3242"/>
    <cellStyle name="Normal 11 2 2 2 4" xfId="663"/>
    <cellStyle name="Normal 11 2 2 2 4 2" xfId="1764"/>
    <cellStyle name="Normal 11 2 2 2 4 2 2" xfId="3962"/>
    <cellStyle name="Normal 11 2 2 2 4 3" xfId="2864"/>
    <cellStyle name="Normal 11 2 2 2 5" xfId="1313"/>
    <cellStyle name="Normal 11 2 2 2 5 2" xfId="2413"/>
    <cellStyle name="Normal 11 2 2 2 5 2 2" xfId="4611"/>
    <cellStyle name="Normal 11 2 2 2 5 3" xfId="3513"/>
    <cellStyle name="Normal 11 2 2 2 6" xfId="1587"/>
    <cellStyle name="Normal 11 2 2 2 6 2" xfId="3785"/>
    <cellStyle name="Normal 11 2 2 2 7" xfId="2687"/>
    <cellStyle name="Normal 11 2 2 3" xfId="396"/>
    <cellStyle name="Normal 11 2 2 3 2" xfId="1104"/>
    <cellStyle name="Normal 11 2 2 3 2 2" xfId="2205"/>
    <cellStyle name="Normal 11 2 2 3 2 2 2" xfId="4403"/>
    <cellStyle name="Normal 11 2 2 3 2 3" xfId="3305"/>
    <cellStyle name="Normal 11 2 2 3 3" xfId="792"/>
    <cellStyle name="Normal 11 2 2 3 3 2" xfId="1893"/>
    <cellStyle name="Normal 11 2 2 3 3 2 2" xfId="4091"/>
    <cellStyle name="Normal 11 2 2 3 3 3" xfId="2993"/>
    <cellStyle name="Normal 11 2 2 3 4" xfId="1377"/>
    <cellStyle name="Normal 11 2 2 3 4 2" xfId="2477"/>
    <cellStyle name="Normal 11 2 2 3 4 2 2" xfId="4675"/>
    <cellStyle name="Normal 11 2 2 3 4 3" xfId="3577"/>
    <cellStyle name="Normal 11 2 2 3 5" xfId="1651"/>
    <cellStyle name="Normal 11 2 2 3 5 2" xfId="3849"/>
    <cellStyle name="Normal 11 2 2 3 6" xfId="2751"/>
    <cellStyle name="Normal 11 2 2 4" xfId="977"/>
    <cellStyle name="Normal 11 2 2 4 2" xfId="2078"/>
    <cellStyle name="Normal 11 2 2 4 2 2" xfId="4276"/>
    <cellStyle name="Normal 11 2 2 4 3" xfId="3178"/>
    <cellStyle name="Normal 11 2 2 5" xfId="662"/>
    <cellStyle name="Normal 11 2 2 5 2" xfId="1763"/>
    <cellStyle name="Normal 11 2 2 5 2 2" xfId="3961"/>
    <cellStyle name="Normal 11 2 2 5 3" xfId="2863"/>
    <cellStyle name="Normal 11 2 2 6" xfId="1249"/>
    <cellStyle name="Normal 11 2 2 6 2" xfId="2349"/>
    <cellStyle name="Normal 11 2 2 6 2 2" xfId="4547"/>
    <cellStyle name="Normal 11 2 2 6 3" xfId="3449"/>
    <cellStyle name="Normal 11 2 2 7" xfId="1523"/>
    <cellStyle name="Normal 11 2 2 7 2" xfId="3721"/>
    <cellStyle name="Normal 11 2 2 8" xfId="2623"/>
    <cellStyle name="Normal 11 2 3" xfId="296"/>
    <cellStyle name="Normal 11 2 3 2" xfId="428"/>
    <cellStyle name="Normal 11 2 3 2 2" xfId="1136"/>
    <cellStyle name="Normal 11 2 3 2 2 2" xfId="2237"/>
    <cellStyle name="Normal 11 2 3 2 2 2 2" xfId="4435"/>
    <cellStyle name="Normal 11 2 3 2 2 3" xfId="3337"/>
    <cellStyle name="Normal 11 2 3 2 3" xfId="794"/>
    <cellStyle name="Normal 11 2 3 2 3 2" xfId="1895"/>
    <cellStyle name="Normal 11 2 3 2 3 2 2" xfId="4093"/>
    <cellStyle name="Normal 11 2 3 2 3 3" xfId="2995"/>
    <cellStyle name="Normal 11 2 3 2 4" xfId="1409"/>
    <cellStyle name="Normal 11 2 3 2 4 2" xfId="2509"/>
    <cellStyle name="Normal 11 2 3 2 4 2 2" xfId="4707"/>
    <cellStyle name="Normal 11 2 3 2 4 3" xfId="3609"/>
    <cellStyle name="Normal 11 2 3 2 5" xfId="1683"/>
    <cellStyle name="Normal 11 2 3 2 5 2" xfId="3881"/>
    <cellStyle name="Normal 11 2 3 2 6" xfId="2783"/>
    <cellStyle name="Normal 11 2 3 3" xfId="1009"/>
    <cellStyle name="Normal 11 2 3 3 2" xfId="2110"/>
    <cellStyle name="Normal 11 2 3 3 2 2" xfId="4308"/>
    <cellStyle name="Normal 11 2 3 3 3" xfId="3210"/>
    <cellStyle name="Normal 11 2 3 4" xfId="664"/>
    <cellStyle name="Normal 11 2 3 4 2" xfId="1765"/>
    <cellStyle name="Normal 11 2 3 4 2 2" xfId="3963"/>
    <cellStyle name="Normal 11 2 3 4 3" xfId="2865"/>
    <cellStyle name="Normal 11 2 3 5" xfId="1281"/>
    <cellStyle name="Normal 11 2 3 5 2" xfId="2381"/>
    <cellStyle name="Normal 11 2 3 5 2 2" xfId="4579"/>
    <cellStyle name="Normal 11 2 3 5 3" xfId="3481"/>
    <cellStyle name="Normal 11 2 3 6" xfId="1555"/>
    <cellStyle name="Normal 11 2 3 6 2" xfId="3753"/>
    <cellStyle name="Normal 11 2 3 7" xfId="2655"/>
    <cellStyle name="Normal 11 2 4" xfId="364"/>
    <cellStyle name="Normal 11 2 4 2" xfId="1072"/>
    <cellStyle name="Normal 11 2 4 2 2" xfId="2173"/>
    <cellStyle name="Normal 11 2 4 2 2 2" xfId="4371"/>
    <cellStyle name="Normal 11 2 4 2 3" xfId="3273"/>
    <cellStyle name="Normal 11 2 4 3" xfId="791"/>
    <cellStyle name="Normal 11 2 4 3 2" xfId="1892"/>
    <cellStyle name="Normal 11 2 4 3 2 2" xfId="4090"/>
    <cellStyle name="Normal 11 2 4 3 3" xfId="2992"/>
    <cellStyle name="Normal 11 2 4 4" xfId="1345"/>
    <cellStyle name="Normal 11 2 4 4 2" xfId="2445"/>
    <cellStyle name="Normal 11 2 4 4 2 2" xfId="4643"/>
    <cellStyle name="Normal 11 2 4 4 3" xfId="3545"/>
    <cellStyle name="Normal 11 2 4 5" xfId="1619"/>
    <cellStyle name="Normal 11 2 4 5 2" xfId="3817"/>
    <cellStyle name="Normal 11 2 4 6" xfId="2719"/>
    <cellStyle name="Normal 11 2 5" xfId="945"/>
    <cellStyle name="Normal 11 2 5 2" xfId="2046"/>
    <cellStyle name="Normal 11 2 5 2 2" xfId="4244"/>
    <cellStyle name="Normal 11 2 5 3" xfId="3146"/>
    <cellStyle name="Normal 11 2 6" xfId="661"/>
    <cellStyle name="Normal 11 2 6 2" xfId="1762"/>
    <cellStyle name="Normal 11 2 6 2 2" xfId="3960"/>
    <cellStyle name="Normal 11 2 6 3" xfId="2862"/>
    <cellStyle name="Normal 11 2 7" xfId="1217"/>
    <cellStyle name="Normal 11 2 7 2" xfId="2317"/>
    <cellStyle name="Normal 11 2 7 2 2" xfId="4515"/>
    <cellStyle name="Normal 11 2 7 3" xfId="3417"/>
    <cellStyle name="Normal 11 2 8" xfId="1491"/>
    <cellStyle name="Normal 11 2 8 2" xfId="3689"/>
    <cellStyle name="Normal 11 2 9" xfId="2591"/>
    <cellStyle name="Normal 11 3" xfId="248"/>
    <cellStyle name="Normal 11 3 2" xfId="312"/>
    <cellStyle name="Normal 11 3 2 2" xfId="444"/>
    <cellStyle name="Normal 11 3 2 2 2" xfId="1152"/>
    <cellStyle name="Normal 11 3 2 2 2 2" xfId="2253"/>
    <cellStyle name="Normal 11 3 2 2 2 2 2" xfId="4451"/>
    <cellStyle name="Normal 11 3 2 2 2 3" xfId="3353"/>
    <cellStyle name="Normal 11 3 2 2 3" xfId="796"/>
    <cellStyle name="Normal 11 3 2 2 3 2" xfId="1897"/>
    <cellStyle name="Normal 11 3 2 2 3 2 2" xfId="4095"/>
    <cellStyle name="Normal 11 3 2 2 3 3" xfId="2997"/>
    <cellStyle name="Normal 11 3 2 2 4" xfId="1425"/>
    <cellStyle name="Normal 11 3 2 2 4 2" xfId="2525"/>
    <cellStyle name="Normal 11 3 2 2 4 2 2" xfId="4723"/>
    <cellStyle name="Normal 11 3 2 2 4 3" xfId="3625"/>
    <cellStyle name="Normal 11 3 2 2 5" xfId="1699"/>
    <cellStyle name="Normal 11 3 2 2 5 2" xfId="3897"/>
    <cellStyle name="Normal 11 3 2 2 6" xfId="2799"/>
    <cellStyle name="Normal 11 3 2 3" xfId="1025"/>
    <cellStyle name="Normal 11 3 2 3 2" xfId="2126"/>
    <cellStyle name="Normal 11 3 2 3 2 2" xfId="4324"/>
    <cellStyle name="Normal 11 3 2 3 3" xfId="3226"/>
    <cellStyle name="Normal 11 3 2 4" xfId="666"/>
    <cellStyle name="Normal 11 3 2 4 2" xfId="1767"/>
    <cellStyle name="Normal 11 3 2 4 2 2" xfId="3965"/>
    <cellStyle name="Normal 11 3 2 4 3" xfId="2867"/>
    <cellStyle name="Normal 11 3 2 5" xfId="1297"/>
    <cellStyle name="Normal 11 3 2 5 2" xfId="2397"/>
    <cellStyle name="Normal 11 3 2 5 2 2" xfId="4595"/>
    <cellStyle name="Normal 11 3 2 5 3" xfId="3497"/>
    <cellStyle name="Normal 11 3 2 6" xfId="1571"/>
    <cellStyle name="Normal 11 3 2 6 2" xfId="3769"/>
    <cellStyle name="Normal 11 3 2 7" xfId="2671"/>
    <cellStyle name="Normal 11 3 3" xfId="380"/>
    <cellStyle name="Normal 11 3 3 2" xfId="1088"/>
    <cellStyle name="Normal 11 3 3 2 2" xfId="2189"/>
    <cellStyle name="Normal 11 3 3 2 2 2" xfId="4387"/>
    <cellStyle name="Normal 11 3 3 2 3" xfId="3289"/>
    <cellStyle name="Normal 11 3 3 3" xfId="795"/>
    <cellStyle name="Normal 11 3 3 3 2" xfId="1896"/>
    <cellStyle name="Normal 11 3 3 3 2 2" xfId="4094"/>
    <cellStyle name="Normal 11 3 3 3 3" xfId="2996"/>
    <cellStyle name="Normal 11 3 3 4" xfId="1361"/>
    <cellStyle name="Normal 11 3 3 4 2" xfId="2461"/>
    <cellStyle name="Normal 11 3 3 4 2 2" xfId="4659"/>
    <cellStyle name="Normal 11 3 3 4 3" xfId="3561"/>
    <cellStyle name="Normal 11 3 3 5" xfId="1635"/>
    <cellStyle name="Normal 11 3 3 5 2" xfId="3833"/>
    <cellStyle name="Normal 11 3 3 6" xfId="2735"/>
    <cellStyle name="Normal 11 3 4" xfId="961"/>
    <cellStyle name="Normal 11 3 4 2" xfId="2062"/>
    <cellStyle name="Normal 11 3 4 2 2" xfId="4260"/>
    <cellStyle name="Normal 11 3 4 3" xfId="3162"/>
    <cellStyle name="Normal 11 3 5" xfId="665"/>
    <cellStyle name="Normal 11 3 5 2" xfId="1766"/>
    <cellStyle name="Normal 11 3 5 2 2" xfId="3964"/>
    <cellStyle name="Normal 11 3 5 3" xfId="2866"/>
    <cellStyle name="Normal 11 3 6" xfId="1233"/>
    <cellStyle name="Normal 11 3 6 2" xfId="2333"/>
    <cellStyle name="Normal 11 3 6 2 2" xfId="4531"/>
    <cellStyle name="Normal 11 3 6 3" xfId="3433"/>
    <cellStyle name="Normal 11 3 7" xfId="1507"/>
    <cellStyle name="Normal 11 3 7 2" xfId="3705"/>
    <cellStyle name="Normal 11 3 8" xfId="2607"/>
    <cellStyle name="Normal 11 4" xfId="280"/>
    <cellStyle name="Normal 11 4 2" xfId="412"/>
    <cellStyle name="Normal 11 4 2 2" xfId="1120"/>
    <cellStyle name="Normal 11 4 2 2 2" xfId="2221"/>
    <cellStyle name="Normal 11 4 2 2 2 2" xfId="4419"/>
    <cellStyle name="Normal 11 4 2 2 3" xfId="3321"/>
    <cellStyle name="Normal 11 4 2 3" xfId="797"/>
    <cellStyle name="Normal 11 4 2 3 2" xfId="1898"/>
    <cellStyle name="Normal 11 4 2 3 2 2" xfId="4096"/>
    <cellStyle name="Normal 11 4 2 3 3" xfId="2998"/>
    <cellStyle name="Normal 11 4 2 4" xfId="1393"/>
    <cellStyle name="Normal 11 4 2 4 2" xfId="2493"/>
    <cellStyle name="Normal 11 4 2 4 2 2" xfId="4691"/>
    <cellStyle name="Normal 11 4 2 4 3" xfId="3593"/>
    <cellStyle name="Normal 11 4 2 5" xfId="1667"/>
    <cellStyle name="Normal 11 4 2 5 2" xfId="3865"/>
    <cellStyle name="Normal 11 4 2 6" xfId="2767"/>
    <cellStyle name="Normal 11 4 3" xfId="993"/>
    <cellStyle name="Normal 11 4 3 2" xfId="2094"/>
    <cellStyle name="Normal 11 4 3 2 2" xfId="4292"/>
    <cellStyle name="Normal 11 4 3 3" xfId="3194"/>
    <cellStyle name="Normal 11 4 4" xfId="667"/>
    <cellStyle name="Normal 11 4 4 2" xfId="1768"/>
    <cellStyle name="Normal 11 4 4 2 2" xfId="3966"/>
    <cellStyle name="Normal 11 4 4 3" xfId="2868"/>
    <cellStyle name="Normal 11 4 5" xfId="1265"/>
    <cellStyle name="Normal 11 4 5 2" xfId="2365"/>
    <cellStyle name="Normal 11 4 5 2 2" xfId="4563"/>
    <cellStyle name="Normal 11 4 5 3" xfId="3465"/>
    <cellStyle name="Normal 11 4 6" xfId="1539"/>
    <cellStyle name="Normal 11 4 6 2" xfId="3737"/>
    <cellStyle name="Normal 11 4 7" xfId="2639"/>
    <cellStyle name="Normal 11 5" xfId="348"/>
    <cellStyle name="Normal 11 5 2" xfId="1057"/>
    <cellStyle name="Normal 11 5 2 2" xfId="2158"/>
    <cellStyle name="Normal 11 5 2 2 2" xfId="4356"/>
    <cellStyle name="Normal 11 5 2 3" xfId="3258"/>
    <cellStyle name="Normal 11 5 3" xfId="790"/>
    <cellStyle name="Normal 11 5 3 2" xfId="1891"/>
    <cellStyle name="Normal 11 5 3 2 2" xfId="4089"/>
    <cellStyle name="Normal 11 5 3 3" xfId="2991"/>
    <cellStyle name="Normal 11 5 4" xfId="1329"/>
    <cellStyle name="Normal 11 5 4 2" xfId="2429"/>
    <cellStyle name="Normal 11 5 4 2 2" xfId="4627"/>
    <cellStyle name="Normal 11 5 4 3" xfId="3529"/>
    <cellStyle name="Normal 11 5 5" xfId="1603"/>
    <cellStyle name="Normal 11 5 5 2" xfId="3801"/>
    <cellStyle name="Normal 11 5 6" xfId="2703"/>
    <cellStyle name="Normal 11 6" xfId="637"/>
    <cellStyle name="Normal 11 6 2" xfId="913"/>
    <cellStyle name="Normal 11 6 2 2" xfId="2014"/>
    <cellStyle name="Normal 11 6 2 2 2" xfId="4212"/>
    <cellStyle name="Normal 11 6 2 3" xfId="3114"/>
    <cellStyle name="Normal 11 6 3" xfId="1738"/>
    <cellStyle name="Normal 11 6 3 2" xfId="3936"/>
    <cellStyle name="Normal 11 6 4" xfId="2838"/>
    <cellStyle name="Normal 11 7" xfId="929"/>
    <cellStyle name="Normal 11 7 2" xfId="2030"/>
    <cellStyle name="Normal 11 7 2 2" xfId="4228"/>
    <cellStyle name="Normal 11 7 3" xfId="3130"/>
    <cellStyle name="Normal 11 8" xfId="660"/>
    <cellStyle name="Normal 11 8 2" xfId="1761"/>
    <cellStyle name="Normal 11 8 2 2" xfId="3959"/>
    <cellStyle name="Normal 11 8 3" xfId="2861"/>
    <cellStyle name="Normal 11 9" xfId="1185"/>
    <cellStyle name="Normal 11 9 2" xfId="2285"/>
    <cellStyle name="Normal 11 9 2 2" xfId="4483"/>
    <cellStyle name="Normal 11 9 3" xfId="3385"/>
    <cellStyle name="Normal 12" xfId="197"/>
    <cellStyle name="Normal 12 10" xfId="1202"/>
    <cellStyle name="Normal 12 10 2" xfId="2302"/>
    <cellStyle name="Normal 12 10 2 2" xfId="4500"/>
    <cellStyle name="Normal 12 10 3" xfId="3402"/>
    <cellStyle name="Normal 12 11" xfId="1458"/>
    <cellStyle name="Normal 12 11 2" xfId="2558"/>
    <cellStyle name="Normal 12 11 2 2" xfId="4756"/>
    <cellStyle name="Normal 12 11 3" xfId="3658"/>
    <cellStyle name="Normal 12 12" xfId="1476"/>
    <cellStyle name="Normal 12 12 2" xfId="3674"/>
    <cellStyle name="Normal 12 13" xfId="2576"/>
    <cellStyle name="Normal 12 2" xfId="233"/>
    <cellStyle name="Normal 12 2 2" xfId="265"/>
    <cellStyle name="Normal 12 2 2 2" xfId="329"/>
    <cellStyle name="Normal 12 2 2 2 2" xfId="461"/>
    <cellStyle name="Normal 12 2 2 2 2 2" xfId="1169"/>
    <cellStyle name="Normal 12 2 2 2 2 2 2" xfId="2270"/>
    <cellStyle name="Normal 12 2 2 2 2 2 2 2" xfId="4468"/>
    <cellStyle name="Normal 12 2 2 2 2 2 3" xfId="3370"/>
    <cellStyle name="Normal 12 2 2 2 2 3" xfId="801"/>
    <cellStyle name="Normal 12 2 2 2 2 3 2" xfId="1902"/>
    <cellStyle name="Normal 12 2 2 2 2 3 2 2" xfId="4100"/>
    <cellStyle name="Normal 12 2 2 2 2 3 3" xfId="3002"/>
    <cellStyle name="Normal 12 2 2 2 2 4" xfId="1442"/>
    <cellStyle name="Normal 12 2 2 2 2 4 2" xfId="2542"/>
    <cellStyle name="Normal 12 2 2 2 2 4 2 2" xfId="4740"/>
    <cellStyle name="Normal 12 2 2 2 2 4 3" xfId="3642"/>
    <cellStyle name="Normal 12 2 2 2 2 5" xfId="1716"/>
    <cellStyle name="Normal 12 2 2 2 2 5 2" xfId="3914"/>
    <cellStyle name="Normal 12 2 2 2 2 6" xfId="2816"/>
    <cellStyle name="Normal 12 2 2 2 3" xfId="1042"/>
    <cellStyle name="Normal 12 2 2 2 3 2" xfId="2143"/>
    <cellStyle name="Normal 12 2 2 2 3 2 2" xfId="4341"/>
    <cellStyle name="Normal 12 2 2 2 3 3" xfId="3243"/>
    <cellStyle name="Normal 12 2 2 2 4" xfId="671"/>
    <cellStyle name="Normal 12 2 2 2 4 2" xfId="1772"/>
    <cellStyle name="Normal 12 2 2 2 4 2 2" xfId="3970"/>
    <cellStyle name="Normal 12 2 2 2 4 3" xfId="2872"/>
    <cellStyle name="Normal 12 2 2 2 5" xfId="1314"/>
    <cellStyle name="Normal 12 2 2 2 5 2" xfId="2414"/>
    <cellStyle name="Normal 12 2 2 2 5 2 2" xfId="4612"/>
    <cellStyle name="Normal 12 2 2 2 5 3" xfId="3514"/>
    <cellStyle name="Normal 12 2 2 2 6" xfId="1588"/>
    <cellStyle name="Normal 12 2 2 2 6 2" xfId="3786"/>
    <cellStyle name="Normal 12 2 2 2 7" xfId="2688"/>
    <cellStyle name="Normal 12 2 2 3" xfId="397"/>
    <cellStyle name="Normal 12 2 2 3 2" xfId="1105"/>
    <cellStyle name="Normal 12 2 2 3 2 2" xfId="2206"/>
    <cellStyle name="Normal 12 2 2 3 2 2 2" xfId="4404"/>
    <cellStyle name="Normal 12 2 2 3 2 3" xfId="3306"/>
    <cellStyle name="Normal 12 2 2 3 3" xfId="800"/>
    <cellStyle name="Normal 12 2 2 3 3 2" xfId="1901"/>
    <cellStyle name="Normal 12 2 2 3 3 2 2" xfId="4099"/>
    <cellStyle name="Normal 12 2 2 3 3 3" xfId="3001"/>
    <cellStyle name="Normal 12 2 2 3 4" xfId="1378"/>
    <cellStyle name="Normal 12 2 2 3 4 2" xfId="2478"/>
    <cellStyle name="Normal 12 2 2 3 4 2 2" xfId="4676"/>
    <cellStyle name="Normal 12 2 2 3 4 3" xfId="3578"/>
    <cellStyle name="Normal 12 2 2 3 5" xfId="1652"/>
    <cellStyle name="Normal 12 2 2 3 5 2" xfId="3850"/>
    <cellStyle name="Normal 12 2 2 3 6" xfId="2752"/>
    <cellStyle name="Normal 12 2 2 4" xfId="978"/>
    <cellStyle name="Normal 12 2 2 4 2" xfId="2079"/>
    <cellStyle name="Normal 12 2 2 4 2 2" xfId="4277"/>
    <cellStyle name="Normal 12 2 2 4 3" xfId="3179"/>
    <cellStyle name="Normal 12 2 2 5" xfId="670"/>
    <cellStyle name="Normal 12 2 2 5 2" xfId="1771"/>
    <cellStyle name="Normal 12 2 2 5 2 2" xfId="3969"/>
    <cellStyle name="Normal 12 2 2 5 3" xfId="2871"/>
    <cellStyle name="Normal 12 2 2 6" xfId="1250"/>
    <cellStyle name="Normal 12 2 2 6 2" xfId="2350"/>
    <cellStyle name="Normal 12 2 2 6 2 2" xfId="4548"/>
    <cellStyle name="Normal 12 2 2 6 3" xfId="3450"/>
    <cellStyle name="Normal 12 2 2 7" xfId="1524"/>
    <cellStyle name="Normal 12 2 2 7 2" xfId="3722"/>
    <cellStyle name="Normal 12 2 2 8" xfId="2624"/>
    <cellStyle name="Normal 12 2 3" xfId="297"/>
    <cellStyle name="Normal 12 2 3 2" xfId="429"/>
    <cellStyle name="Normal 12 2 3 2 2" xfId="1137"/>
    <cellStyle name="Normal 12 2 3 2 2 2" xfId="2238"/>
    <cellStyle name="Normal 12 2 3 2 2 2 2" xfId="4436"/>
    <cellStyle name="Normal 12 2 3 2 2 3" xfId="3338"/>
    <cellStyle name="Normal 12 2 3 2 3" xfId="802"/>
    <cellStyle name="Normal 12 2 3 2 3 2" xfId="1903"/>
    <cellStyle name="Normal 12 2 3 2 3 2 2" xfId="4101"/>
    <cellStyle name="Normal 12 2 3 2 3 3" xfId="3003"/>
    <cellStyle name="Normal 12 2 3 2 4" xfId="1410"/>
    <cellStyle name="Normal 12 2 3 2 4 2" xfId="2510"/>
    <cellStyle name="Normal 12 2 3 2 4 2 2" xfId="4708"/>
    <cellStyle name="Normal 12 2 3 2 4 3" xfId="3610"/>
    <cellStyle name="Normal 12 2 3 2 5" xfId="1684"/>
    <cellStyle name="Normal 12 2 3 2 5 2" xfId="3882"/>
    <cellStyle name="Normal 12 2 3 2 6" xfId="2784"/>
    <cellStyle name="Normal 12 2 3 3" xfId="1010"/>
    <cellStyle name="Normal 12 2 3 3 2" xfId="2111"/>
    <cellStyle name="Normal 12 2 3 3 2 2" xfId="4309"/>
    <cellStyle name="Normal 12 2 3 3 3" xfId="3211"/>
    <cellStyle name="Normal 12 2 3 4" xfId="672"/>
    <cellStyle name="Normal 12 2 3 4 2" xfId="1773"/>
    <cellStyle name="Normal 12 2 3 4 2 2" xfId="3971"/>
    <cellStyle name="Normal 12 2 3 4 3" xfId="2873"/>
    <cellStyle name="Normal 12 2 3 5" xfId="1282"/>
    <cellStyle name="Normal 12 2 3 5 2" xfId="2382"/>
    <cellStyle name="Normal 12 2 3 5 2 2" xfId="4580"/>
    <cellStyle name="Normal 12 2 3 5 3" xfId="3482"/>
    <cellStyle name="Normal 12 2 3 6" xfId="1556"/>
    <cellStyle name="Normal 12 2 3 6 2" xfId="3754"/>
    <cellStyle name="Normal 12 2 3 7" xfId="2656"/>
    <cellStyle name="Normal 12 2 4" xfId="365"/>
    <cellStyle name="Normal 12 2 4 2" xfId="1073"/>
    <cellStyle name="Normal 12 2 4 2 2" xfId="2174"/>
    <cellStyle name="Normal 12 2 4 2 2 2" xfId="4372"/>
    <cellStyle name="Normal 12 2 4 2 3" xfId="3274"/>
    <cellStyle name="Normal 12 2 4 3" xfId="799"/>
    <cellStyle name="Normal 12 2 4 3 2" xfId="1900"/>
    <cellStyle name="Normal 12 2 4 3 2 2" xfId="4098"/>
    <cellStyle name="Normal 12 2 4 3 3" xfId="3000"/>
    <cellStyle name="Normal 12 2 4 4" xfId="1346"/>
    <cellStyle name="Normal 12 2 4 4 2" xfId="2446"/>
    <cellStyle name="Normal 12 2 4 4 2 2" xfId="4644"/>
    <cellStyle name="Normal 12 2 4 4 3" xfId="3546"/>
    <cellStyle name="Normal 12 2 4 5" xfId="1620"/>
    <cellStyle name="Normal 12 2 4 5 2" xfId="3818"/>
    <cellStyle name="Normal 12 2 4 6" xfId="2720"/>
    <cellStyle name="Normal 12 2 5" xfId="946"/>
    <cellStyle name="Normal 12 2 5 2" xfId="2047"/>
    <cellStyle name="Normal 12 2 5 2 2" xfId="4245"/>
    <cellStyle name="Normal 12 2 5 3" xfId="3147"/>
    <cellStyle name="Normal 12 2 6" xfId="669"/>
    <cellStyle name="Normal 12 2 6 2" xfId="1770"/>
    <cellStyle name="Normal 12 2 6 2 2" xfId="3968"/>
    <cellStyle name="Normal 12 2 6 3" xfId="2870"/>
    <cellStyle name="Normal 12 2 7" xfId="1218"/>
    <cellStyle name="Normal 12 2 7 2" xfId="2318"/>
    <cellStyle name="Normal 12 2 7 2 2" xfId="4516"/>
    <cellStyle name="Normal 12 2 7 3" xfId="3418"/>
    <cellStyle name="Normal 12 2 8" xfId="1492"/>
    <cellStyle name="Normal 12 2 8 2" xfId="3690"/>
    <cellStyle name="Normal 12 2 9" xfId="2592"/>
    <cellStyle name="Normal 12 3" xfId="249"/>
    <cellStyle name="Normal 12 3 2" xfId="313"/>
    <cellStyle name="Normal 12 3 2 2" xfId="445"/>
    <cellStyle name="Normal 12 3 2 2 2" xfId="1153"/>
    <cellStyle name="Normal 12 3 2 2 2 2" xfId="2254"/>
    <cellStyle name="Normal 12 3 2 2 2 2 2" xfId="4452"/>
    <cellStyle name="Normal 12 3 2 2 2 3" xfId="3354"/>
    <cellStyle name="Normal 12 3 2 2 3" xfId="804"/>
    <cellStyle name="Normal 12 3 2 2 3 2" xfId="1905"/>
    <cellStyle name="Normal 12 3 2 2 3 2 2" xfId="4103"/>
    <cellStyle name="Normal 12 3 2 2 3 3" xfId="3005"/>
    <cellStyle name="Normal 12 3 2 2 4" xfId="1426"/>
    <cellStyle name="Normal 12 3 2 2 4 2" xfId="2526"/>
    <cellStyle name="Normal 12 3 2 2 4 2 2" xfId="4724"/>
    <cellStyle name="Normal 12 3 2 2 4 3" xfId="3626"/>
    <cellStyle name="Normal 12 3 2 2 5" xfId="1700"/>
    <cellStyle name="Normal 12 3 2 2 5 2" xfId="3898"/>
    <cellStyle name="Normal 12 3 2 2 6" xfId="2800"/>
    <cellStyle name="Normal 12 3 2 3" xfId="1026"/>
    <cellStyle name="Normal 12 3 2 3 2" xfId="2127"/>
    <cellStyle name="Normal 12 3 2 3 2 2" xfId="4325"/>
    <cellStyle name="Normal 12 3 2 3 3" xfId="3227"/>
    <cellStyle name="Normal 12 3 2 4" xfId="674"/>
    <cellStyle name="Normal 12 3 2 4 2" xfId="1775"/>
    <cellStyle name="Normal 12 3 2 4 2 2" xfId="3973"/>
    <cellStyle name="Normal 12 3 2 4 3" xfId="2875"/>
    <cellStyle name="Normal 12 3 2 5" xfId="1298"/>
    <cellStyle name="Normal 12 3 2 5 2" xfId="2398"/>
    <cellStyle name="Normal 12 3 2 5 2 2" xfId="4596"/>
    <cellStyle name="Normal 12 3 2 5 3" xfId="3498"/>
    <cellStyle name="Normal 12 3 2 6" xfId="1572"/>
    <cellStyle name="Normal 12 3 2 6 2" xfId="3770"/>
    <cellStyle name="Normal 12 3 2 7" xfId="2672"/>
    <cellStyle name="Normal 12 3 3" xfId="381"/>
    <cellStyle name="Normal 12 3 3 2" xfId="1089"/>
    <cellStyle name="Normal 12 3 3 2 2" xfId="2190"/>
    <cellStyle name="Normal 12 3 3 2 2 2" xfId="4388"/>
    <cellStyle name="Normal 12 3 3 2 3" xfId="3290"/>
    <cellStyle name="Normal 12 3 3 3" xfId="803"/>
    <cellStyle name="Normal 12 3 3 3 2" xfId="1904"/>
    <cellStyle name="Normal 12 3 3 3 2 2" xfId="4102"/>
    <cellStyle name="Normal 12 3 3 3 3" xfId="3004"/>
    <cellStyle name="Normal 12 3 3 4" xfId="1362"/>
    <cellStyle name="Normal 12 3 3 4 2" xfId="2462"/>
    <cellStyle name="Normal 12 3 3 4 2 2" xfId="4660"/>
    <cellStyle name="Normal 12 3 3 4 3" xfId="3562"/>
    <cellStyle name="Normal 12 3 3 5" xfId="1636"/>
    <cellStyle name="Normal 12 3 3 5 2" xfId="3834"/>
    <cellStyle name="Normal 12 3 3 6" xfId="2736"/>
    <cellStyle name="Normal 12 3 4" xfId="962"/>
    <cellStyle name="Normal 12 3 4 2" xfId="2063"/>
    <cellStyle name="Normal 12 3 4 2 2" xfId="4261"/>
    <cellStyle name="Normal 12 3 4 3" xfId="3163"/>
    <cellStyle name="Normal 12 3 5" xfId="673"/>
    <cellStyle name="Normal 12 3 5 2" xfId="1774"/>
    <cellStyle name="Normal 12 3 5 2 2" xfId="3972"/>
    <cellStyle name="Normal 12 3 5 3" xfId="2874"/>
    <cellStyle name="Normal 12 3 6" xfId="1234"/>
    <cellStyle name="Normal 12 3 6 2" xfId="2334"/>
    <cellStyle name="Normal 12 3 6 2 2" xfId="4532"/>
    <cellStyle name="Normal 12 3 6 3" xfId="3434"/>
    <cellStyle name="Normal 12 3 7" xfId="1508"/>
    <cellStyle name="Normal 12 3 7 2" xfId="3706"/>
    <cellStyle name="Normal 12 3 8" xfId="2608"/>
    <cellStyle name="Normal 12 4" xfId="281"/>
    <cellStyle name="Normal 12 4 2" xfId="413"/>
    <cellStyle name="Normal 12 4 2 2" xfId="1121"/>
    <cellStyle name="Normal 12 4 2 2 2" xfId="2222"/>
    <cellStyle name="Normal 12 4 2 2 2 2" xfId="4420"/>
    <cellStyle name="Normal 12 4 2 2 3" xfId="3322"/>
    <cellStyle name="Normal 12 4 2 3" xfId="805"/>
    <cellStyle name="Normal 12 4 2 3 2" xfId="1906"/>
    <cellStyle name="Normal 12 4 2 3 2 2" xfId="4104"/>
    <cellStyle name="Normal 12 4 2 3 3" xfId="3006"/>
    <cellStyle name="Normal 12 4 2 4" xfId="1394"/>
    <cellStyle name="Normal 12 4 2 4 2" xfId="2494"/>
    <cellStyle name="Normal 12 4 2 4 2 2" xfId="4692"/>
    <cellStyle name="Normal 12 4 2 4 3" xfId="3594"/>
    <cellStyle name="Normal 12 4 2 5" xfId="1668"/>
    <cellStyle name="Normal 12 4 2 5 2" xfId="3866"/>
    <cellStyle name="Normal 12 4 2 6" xfId="2768"/>
    <cellStyle name="Normal 12 4 3" xfId="994"/>
    <cellStyle name="Normal 12 4 3 2" xfId="2095"/>
    <cellStyle name="Normal 12 4 3 2 2" xfId="4293"/>
    <cellStyle name="Normal 12 4 3 3" xfId="3195"/>
    <cellStyle name="Normal 12 4 4" xfId="675"/>
    <cellStyle name="Normal 12 4 4 2" xfId="1776"/>
    <cellStyle name="Normal 12 4 4 2 2" xfId="3974"/>
    <cellStyle name="Normal 12 4 4 3" xfId="2876"/>
    <cellStyle name="Normal 12 4 5" xfId="1266"/>
    <cellStyle name="Normal 12 4 5 2" xfId="2366"/>
    <cellStyle name="Normal 12 4 5 2 2" xfId="4564"/>
    <cellStyle name="Normal 12 4 5 3" xfId="3466"/>
    <cellStyle name="Normal 12 4 6" xfId="1540"/>
    <cellStyle name="Normal 12 4 6 2" xfId="3738"/>
    <cellStyle name="Normal 12 4 7" xfId="2640"/>
    <cellStyle name="Normal 12 5" xfId="349"/>
    <cellStyle name="Normal 12 5 2" xfId="1058"/>
    <cellStyle name="Normal 12 5 2 2" xfId="2159"/>
    <cellStyle name="Normal 12 5 2 2 2" xfId="4357"/>
    <cellStyle name="Normal 12 5 2 3" xfId="3259"/>
    <cellStyle name="Normal 12 5 3" xfId="798"/>
    <cellStyle name="Normal 12 5 3 2" xfId="1899"/>
    <cellStyle name="Normal 12 5 3 2 2" xfId="4097"/>
    <cellStyle name="Normal 12 5 3 3" xfId="2999"/>
    <cellStyle name="Normal 12 5 4" xfId="1330"/>
    <cellStyle name="Normal 12 5 4 2" xfId="2430"/>
    <cellStyle name="Normal 12 5 4 2 2" xfId="4628"/>
    <cellStyle name="Normal 12 5 4 3" xfId="3530"/>
    <cellStyle name="Normal 12 5 5" xfId="1604"/>
    <cellStyle name="Normal 12 5 5 2" xfId="3802"/>
    <cellStyle name="Normal 12 5 6" xfId="2704"/>
    <cellStyle name="Normal 12 6" xfId="638"/>
    <cellStyle name="Normal 12 6 2" xfId="914"/>
    <cellStyle name="Normal 12 6 2 2" xfId="2015"/>
    <cellStyle name="Normal 12 6 2 2 2" xfId="4213"/>
    <cellStyle name="Normal 12 6 2 3" xfId="3115"/>
    <cellStyle name="Normal 12 6 3" xfId="1739"/>
    <cellStyle name="Normal 12 6 3 2" xfId="3937"/>
    <cellStyle name="Normal 12 6 4" xfId="2839"/>
    <cellStyle name="Normal 12 7" xfId="930"/>
    <cellStyle name="Normal 12 7 2" xfId="2031"/>
    <cellStyle name="Normal 12 7 2 2" xfId="4229"/>
    <cellStyle name="Normal 12 7 3" xfId="3131"/>
    <cellStyle name="Normal 12 8" xfId="668"/>
    <cellStyle name="Normal 12 8 2" xfId="1769"/>
    <cellStyle name="Normal 12 8 2 2" xfId="3967"/>
    <cellStyle name="Normal 12 8 3" xfId="2869"/>
    <cellStyle name="Normal 12 9" xfId="1186"/>
    <cellStyle name="Normal 12 9 2" xfId="2286"/>
    <cellStyle name="Normal 12 9 2 2" xfId="4484"/>
    <cellStyle name="Normal 12 9 3" xfId="3386"/>
    <cellStyle name="Normal 13" xfId="198"/>
    <cellStyle name="Normal 13 10" xfId="1203"/>
    <cellStyle name="Normal 13 10 2" xfId="2303"/>
    <cellStyle name="Normal 13 10 2 2" xfId="4501"/>
    <cellStyle name="Normal 13 10 3" xfId="3403"/>
    <cellStyle name="Normal 13 11" xfId="1459"/>
    <cellStyle name="Normal 13 11 2" xfId="2559"/>
    <cellStyle name="Normal 13 11 2 2" xfId="4757"/>
    <cellStyle name="Normal 13 11 3" xfId="3659"/>
    <cellStyle name="Normal 13 12" xfId="1477"/>
    <cellStyle name="Normal 13 12 2" xfId="3675"/>
    <cellStyle name="Normal 13 13" xfId="2577"/>
    <cellStyle name="Normal 13 2" xfId="234"/>
    <cellStyle name="Normal 13 2 2" xfId="266"/>
    <cellStyle name="Normal 13 2 2 2" xfId="330"/>
    <cellStyle name="Normal 13 2 2 2 2" xfId="462"/>
    <cellStyle name="Normal 13 2 2 2 2 2" xfId="1170"/>
    <cellStyle name="Normal 13 2 2 2 2 2 2" xfId="2271"/>
    <cellStyle name="Normal 13 2 2 2 2 2 2 2" xfId="4469"/>
    <cellStyle name="Normal 13 2 2 2 2 2 3" xfId="3371"/>
    <cellStyle name="Normal 13 2 2 2 2 3" xfId="809"/>
    <cellStyle name="Normal 13 2 2 2 2 3 2" xfId="1910"/>
    <cellStyle name="Normal 13 2 2 2 2 3 2 2" xfId="4108"/>
    <cellStyle name="Normal 13 2 2 2 2 3 3" xfId="3010"/>
    <cellStyle name="Normal 13 2 2 2 2 4" xfId="1443"/>
    <cellStyle name="Normal 13 2 2 2 2 4 2" xfId="2543"/>
    <cellStyle name="Normal 13 2 2 2 2 4 2 2" xfId="4741"/>
    <cellStyle name="Normal 13 2 2 2 2 4 3" xfId="3643"/>
    <cellStyle name="Normal 13 2 2 2 2 5" xfId="1717"/>
    <cellStyle name="Normal 13 2 2 2 2 5 2" xfId="3915"/>
    <cellStyle name="Normal 13 2 2 2 2 6" xfId="2817"/>
    <cellStyle name="Normal 13 2 2 2 3" xfId="1043"/>
    <cellStyle name="Normal 13 2 2 2 3 2" xfId="2144"/>
    <cellStyle name="Normal 13 2 2 2 3 2 2" xfId="4342"/>
    <cellStyle name="Normal 13 2 2 2 3 3" xfId="3244"/>
    <cellStyle name="Normal 13 2 2 2 4" xfId="679"/>
    <cellStyle name="Normal 13 2 2 2 4 2" xfId="1780"/>
    <cellStyle name="Normal 13 2 2 2 4 2 2" xfId="3978"/>
    <cellStyle name="Normal 13 2 2 2 4 3" xfId="2880"/>
    <cellStyle name="Normal 13 2 2 2 5" xfId="1315"/>
    <cellStyle name="Normal 13 2 2 2 5 2" xfId="2415"/>
    <cellStyle name="Normal 13 2 2 2 5 2 2" xfId="4613"/>
    <cellStyle name="Normal 13 2 2 2 5 3" xfId="3515"/>
    <cellStyle name="Normal 13 2 2 2 6" xfId="1589"/>
    <cellStyle name="Normal 13 2 2 2 6 2" xfId="3787"/>
    <cellStyle name="Normal 13 2 2 2 7" xfId="2689"/>
    <cellStyle name="Normal 13 2 2 3" xfId="398"/>
    <cellStyle name="Normal 13 2 2 3 2" xfId="1106"/>
    <cellStyle name="Normal 13 2 2 3 2 2" xfId="2207"/>
    <cellStyle name="Normal 13 2 2 3 2 2 2" xfId="4405"/>
    <cellStyle name="Normal 13 2 2 3 2 3" xfId="3307"/>
    <cellStyle name="Normal 13 2 2 3 3" xfId="808"/>
    <cellStyle name="Normal 13 2 2 3 3 2" xfId="1909"/>
    <cellStyle name="Normal 13 2 2 3 3 2 2" xfId="4107"/>
    <cellStyle name="Normal 13 2 2 3 3 3" xfId="3009"/>
    <cellStyle name="Normal 13 2 2 3 4" xfId="1379"/>
    <cellStyle name="Normal 13 2 2 3 4 2" xfId="2479"/>
    <cellStyle name="Normal 13 2 2 3 4 2 2" xfId="4677"/>
    <cellStyle name="Normal 13 2 2 3 4 3" xfId="3579"/>
    <cellStyle name="Normal 13 2 2 3 5" xfId="1653"/>
    <cellStyle name="Normal 13 2 2 3 5 2" xfId="3851"/>
    <cellStyle name="Normal 13 2 2 3 6" xfId="2753"/>
    <cellStyle name="Normal 13 2 2 4" xfId="979"/>
    <cellStyle name="Normal 13 2 2 4 2" xfId="2080"/>
    <cellStyle name="Normal 13 2 2 4 2 2" xfId="4278"/>
    <cellStyle name="Normal 13 2 2 4 3" xfId="3180"/>
    <cellStyle name="Normal 13 2 2 5" xfId="678"/>
    <cellStyle name="Normal 13 2 2 5 2" xfId="1779"/>
    <cellStyle name="Normal 13 2 2 5 2 2" xfId="3977"/>
    <cellStyle name="Normal 13 2 2 5 3" xfId="2879"/>
    <cellStyle name="Normal 13 2 2 6" xfId="1251"/>
    <cellStyle name="Normal 13 2 2 6 2" xfId="2351"/>
    <cellStyle name="Normal 13 2 2 6 2 2" xfId="4549"/>
    <cellStyle name="Normal 13 2 2 6 3" xfId="3451"/>
    <cellStyle name="Normal 13 2 2 7" xfId="1525"/>
    <cellStyle name="Normal 13 2 2 7 2" xfId="3723"/>
    <cellStyle name="Normal 13 2 2 8" xfId="2625"/>
    <cellStyle name="Normal 13 2 3" xfId="298"/>
    <cellStyle name="Normal 13 2 3 2" xfId="430"/>
    <cellStyle name="Normal 13 2 3 2 2" xfId="1138"/>
    <cellStyle name="Normal 13 2 3 2 2 2" xfId="2239"/>
    <cellStyle name="Normal 13 2 3 2 2 2 2" xfId="4437"/>
    <cellStyle name="Normal 13 2 3 2 2 3" xfId="3339"/>
    <cellStyle name="Normal 13 2 3 2 3" xfId="810"/>
    <cellStyle name="Normal 13 2 3 2 3 2" xfId="1911"/>
    <cellStyle name="Normal 13 2 3 2 3 2 2" xfId="4109"/>
    <cellStyle name="Normal 13 2 3 2 3 3" xfId="3011"/>
    <cellStyle name="Normal 13 2 3 2 4" xfId="1411"/>
    <cellStyle name="Normal 13 2 3 2 4 2" xfId="2511"/>
    <cellStyle name="Normal 13 2 3 2 4 2 2" xfId="4709"/>
    <cellStyle name="Normal 13 2 3 2 4 3" xfId="3611"/>
    <cellStyle name="Normal 13 2 3 2 5" xfId="1685"/>
    <cellStyle name="Normal 13 2 3 2 5 2" xfId="3883"/>
    <cellStyle name="Normal 13 2 3 2 6" xfId="2785"/>
    <cellStyle name="Normal 13 2 3 3" xfId="1011"/>
    <cellStyle name="Normal 13 2 3 3 2" xfId="2112"/>
    <cellStyle name="Normal 13 2 3 3 2 2" xfId="4310"/>
    <cellStyle name="Normal 13 2 3 3 3" xfId="3212"/>
    <cellStyle name="Normal 13 2 3 4" xfId="680"/>
    <cellStyle name="Normal 13 2 3 4 2" xfId="1781"/>
    <cellStyle name="Normal 13 2 3 4 2 2" xfId="3979"/>
    <cellStyle name="Normal 13 2 3 4 3" xfId="2881"/>
    <cellStyle name="Normal 13 2 3 5" xfId="1283"/>
    <cellStyle name="Normal 13 2 3 5 2" xfId="2383"/>
    <cellStyle name="Normal 13 2 3 5 2 2" xfId="4581"/>
    <cellStyle name="Normal 13 2 3 5 3" xfId="3483"/>
    <cellStyle name="Normal 13 2 3 6" xfId="1557"/>
    <cellStyle name="Normal 13 2 3 6 2" xfId="3755"/>
    <cellStyle name="Normal 13 2 3 7" xfId="2657"/>
    <cellStyle name="Normal 13 2 4" xfId="366"/>
    <cellStyle name="Normal 13 2 4 2" xfId="1074"/>
    <cellStyle name="Normal 13 2 4 2 2" xfId="2175"/>
    <cellStyle name="Normal 13 2 4 2 2 2" xfId="4373"/>
    <cellStyle name="Normal 13 2 4 2 3" xfId="3275"/>
    <cellStyle name="Normal 13 2 4 3" xfId="807"/>
    <cellStyle name="Normal 13 2 4 3 2" xfId="1908"/>
    <cellStyle name="Normal 13 2 4 3 2 2" xfId="4106"/>
    <cellStyle name="Normal 13 2 4 3 3" xfId="3008"/>
    <cellStyle name="Normal 13 2 4 4" xfId="1347"/>
    <cellStyle name="Normal 13 2 4 4 2" xfId="2447"/>
    <cellStyle name="Normal 13 2 4 4 2 2" xfId="4645"/>
    <cellStyle name="Normal 13 2 4 4 3" xfId="3547"/>
    <cellStyle name="Normal 13 2 4 5" xfId="1621"/>
    <cellStyle name="Normal 13 2 4 5 2" xfId="3819"/>
    <cellStyle name="Normal 13 2 4 6" xfId="2721"/>
    <cellStyle name="Normal 13 2 5" xfId="947"/>
    <cellStyle name="Normal 13 2 5 2" xfId="2048"/>
    <cellStyle name="Normal 13 2 5 2 2" xfId="4246"/>
    <cellStyle name="Normal 13 2 5 3" xfId="3148"/>
    <cellStyle name="Normal 13 2 6" xfId="677"/>
    <cellStyle name="Normal 13 2 6 2" xfId="1778"/>
    <cellStyle name="Normal 13 2 6 2 2" xfId="3976"/>
    <cellStyle name="Normal 13 2 6 3" xfId="2878"/>
    <cellStyle name="Normal 13 2 7" xfId="1219"/>
    <cellStyle name="Normal 13 2 7 2" xfId="2319"/>
    <cellStyle name="Normal 13 2 7 2 2" xfId="4517"/>
    <cellStyle name="Normal 13 2 7 3" xfId="3419"/>
    <cellStyle name="Normal 13 2 8" xfId="1493"/>
    <cellStyle name="Normal 13 2 8 2" xfId="3691"/>
    <cellStyle name="Normal 13 2 9" xfId="2593"/>
    <cellStyle name="Normal 13 3" xfId="250"/>
    <cellStyle name="Normal 13 3 2" xfId="314"/>
    <cellStyle name="Normal 13 3 2 2" xfId="446"/>
    <cellStyle name="Normal 13 3 2 2 2" xfId="1154"/>
    <cellStyle name="Normal 13 3 2 2 2 2" xfId="2255"/>
    <cellStyle name="Normal 13 3 2 2 2 2 2" xfId="4453"/>
    <cellStyle name="Normal 13 3 2 2 2 3" xfId="3355"/>
    <cellStyle name="Normal 13 3 2 2 3" xfId="812"/>
    <cellStyle name="Normal 13 3 2 2 3 2" xfId="1913"/>
    <cellStyle name="Normal 13 3 2 2 3 2 2" xfId="4111"/>
    <cellStyle name="Normal 13 3 2 2 3 3" xfId="3013"/>
    <cellStyle name="Normal 13 3 2 2 4" xfId="1427"/>
    <cellStyle name="Normal 13 3 2 2 4 2" xfId="2527"/>
    <cellStyle name="Normal 13 3 2 2 4 2 2" xfId="4725"/>
    <cellStyle name="Normal 13 3 2 2 4 3" xfId="3627"/>
    <cellStyle name="Normal 13 3 2 2 5" xfId="1701"/>
    <cellStyle name="Normal 13 3 2 2 5 2" xfId="3899"/>
    <cellStyle name="Normal 13 3 2 2 6" xfId="2801"/>
    <cellStyle name="Normal 13 3 2 3" xfId="1027"/>
    <cellStyle name="Normal 13 3 2 3 2" xfId="2128"/>
    <cellStyle name="Normal 13 3 2 3 2 2" xfId="4326"/>
    <cellStyle name="Normal 13 3 2 3 3" xfId="3228"/>
    <cellStyle name="Normal 13 3 2 4" xfId="682"/>
    <cellStyle name="Normal 13 3 2 4 2" xfId="1783"/>
    <cellStyle name="Normal 13 3 2 4 2 2" xfId="3981"/>
    <cellStyle name="Normal 13 3 2 4 3" xfId="2883"/>
    <cellStyle name="Normal 13 3 2 5" xfId="1299"/>
    <cellStyle name="Normal 13 3 2 5 2" xfId="2399"/>
    <cellStyle name="Normal 13 3 2 5 2 2" xfId="4597"/>
    <cellStyle name="Normal 13 3 2 5 3" xfId="3499"/>
    <cellStyle name="Normal 13 3 2 6" xfId="1573"/>
    <cellStyle name="Normal 13 3 2 6 2" xfId="3771"/>
    <cellStyle name="Normal 13 3 2 7" xfId="2673"/>
    <cellStyle name="Normal 13 3 3" xfId="382"/>
    <cellStyle name="Normal 13 3 3 2" xfId="1090"/>
    <cellStyle name="Normal 13 3 3 2 2" xfId="2191"/>
    <cellStyle name="Normal 13 3 3 2 2 2" xfId="4389"/>
    <cellStyle name="Normal 13 3 3 2 3" xfId="3291"/>
    <cellStyle name="Normal 13 3 3 3" xfId="811"/>
    <cellStyle name="Normal 13 3 3 3 2" xfId="1912"/>
    <cellStyle name="Normal 13 3 3 3 2 2" xfId="4110"/>
    <cellStyle name="Normal 13 3 3 3 3" xfId="3012"/>
    <cellStyle name="Normal 13 3 3 4" xfId="1363"/>
    <cellStyle name="Normal 13 3 3 4 2" xfId="2463"/>
    <cellStyle name="Normal 13 3 3 4 2 2" xfId="4661"/>
    <cellStyle name="Normal 13 3 3 4 3" xfId="3563"/>
    <cellStyle name="Normal 13 3 3 5" xfId="1637"/>
    <cellStyle name="Normal 13 3 3 5 2" xfId="3835"/>
    <cellStyle name="Normal 13 3 3 6" xfId="2737"/>
    <cellStyle name="Normal 13 3 4" xfId="963"/>
    <cellStyle name="Normal 13 3 4 2" xfId="2064"/>
    <cellStyle name="Normal 13 3 4 2 2" xfId="4262"/>
    <cellStyle name="Normal 13 3 4 3" xfId="3164"/>
    <cellStyle name="Normal 13 3 5" xfId="681"/>
    <cellStyle name="Normal 13 3 5 2" xfId="1782"/>
    <cellStyle name="Normal 13 3 5 2 2" xfId="3980"/>
    <cellStyle name="Normal 13 3 5 3" xfId="2882"/>
    <cellStyle name="Normal 13 3 6" xfId="1235"/>
    <cellStyle name="Normal 13 3 6 2" xfId="2335"/>
    <cellStyle name="Normal 13 3 6 2 2" xfId="4533"/>
    <cellStyle name="Normal 13 3 6 3" xfId="3435"/>
    <cellStyle name="Normal 13 3 7" xfId="1509"/>
    <cellStyle name="Normal 13 3 7 2" xfId="3707"/>
    <cellStyle name="Normal 13 3 8" xfId="2609"/>
    <cellStyle name="Normal 13 4" xfId="282"/>
    <cellStyle name="Normal 13 4 2" xfId="414"/>
    <cellStyle name="Normal 13 4 2 2" xfId="1122"/>
    <cellStyle name="Normal 13 4 2 2 2" xfId="2223"/>
    <cellStyle name="Normal 13 4 2 2 2 2" xfId="4421"/>
    <cellStyle name="Normal 13 4 2 2 3" xfId="3323"/>
    <cellStyle name="Normal 13 4 2 3" xfId="813"/>
    <cellStyle name="Normal 13 4 2 3 2" xfId="1914"/>
    <cellStyle name="Normal 13 4 2 3 2 2" xfId="4112"/>
    <cellStyle name="Normal 13 4 2 3 3" xfId="3014"/>
    <cellStyle name="Normal 13 4 2 4" xfId="1395"/>
    <cellStyle name="Normal 13 4 2 4 2" xfId="2495"/>
    <cellStyle name="Normal 13 4 2 4 2 2" xfId="4693"/>
    <cellStyle name="Normal 13 4 2 4 3" xfId="3595"/>
    <cellStyle name="Normal 13 4 2 5" xfId="1669"/>
    <cellStyle name="Normal 13 4 2 5 2" xfId="3867"/>
    <cellStyle name="Normal 13 4 2 6" xfId="2769"/>
    <cellStyle name="Normal 13 4 3" xfId="995"/>
    <cellStyle name="Normal 13 4 3 2" xfId="2096"/>
    <cellStyle name="Normal 13 4 3 2 2" xfId="4294"/>
    <cellStyle name="Normal 13 4 3 3" xfId="3196"/>
    <cellStyle name="Normal 13 4 4" xfId="683"/>
    <cellStyle name="Normal 13 4 4 2" xfId="1784"/>
    <cellStyle name="Normal 13 4 4 2 2" xfId="3982"/>
    <cellStyle name="Normal 13 4 4 3" xfId="2884"/>
    <cellStyle name="Normal 13 4 5" xfId="1267"/>
    <cellStyle name="Normal 13 4 5 2" xfId="2367"/>
    <cellStyle name="Normal 13 4 5 2 2" xfId="4565"/>
    <cellStyle name="Normal 13 4 5 3" xfId="3467"/>
    <cellStyle name="Normal 13 4 6" xfId="1541"/>
    <cellStyle name="Normal 13 4 6 2" xfId="3739"/>
    <cellStyle name="Normal 13 4 7" xfId="2641"/>
    <cellStyle name="Normal 13 5" xfId="350"/>
    <cellStyle name="Normal 13 5 2" xfId="1059"/>
    <cellStyle name="Normal 13 5 2 2" xfId="2160"/>
    <cellStyle name="Normal 13 5 2 2 2" xfId="4358"/>
    <cellStyle name="Normal 13 5 2 3" xfId="3260"/>
    <cellStyle name="Normal 13 5 3" xfId="806"/>
    <cellStyle name="Normal 13 5 3 2" xfId="1907"/>
    <cellStyle name="Normal 13 5 3 2 2" xfId="4105"/>
    <cellStyle name="Normal 13 5 3 3" xfId="3007"/>
    <cellStyle name="Normal 13 5 4" xfId="1331"/>
    <cellStyle name="Normal 13 5 4 2" xfId="2431"/>
    <cellStyle name="Normal 13 5 4 2 2" xfId="4629"/>
    <cellStyle name="Normal 13 5 4 3" xfId="3531"/>
    <cellStyle name="Normal 13 5 5" xfId="1605"/>
    <cellStyle name="Normal 13 5 5 2" xfId="3803"/>
    <cellStyle name="Normal 13 5 6" xfId="2705"/>
    <cellStyle name="Normal 13 6" xfId="639"/>
    <cellStyle name="Normal 13 6 2" xfId="915"/>
    <cellStyle name="Normal 13 6 2 2" xfId="2016"/>
    <cellStyle name="Normal 13 6 2 2 2" xfId="4214"/>
    <cellStyle name="Normal 13 6 2 3" xfId="3116"/>
    <cellStyle name="Normal 13 6 3" xfId="1740"/>
    <cellStyle name="Normal 13 6 3 2" xfId="3938"/>
    <cellStyle name="Normal 13 6 4" xfId="2840"/>
    <cellStyle name="Normal 13 7" xfId="931"/>
    <cellStyle name="Normal 13 7 2" xfId="2032"/>
    <cellStyle name="Normal 13 7 2 2" xfId="4230"/>
    <cellStyle name="Normal 13 7 3" xfId="3132"/>
    <cellStyle name="Normal 13 8" xfId="676"/>
    <cellStyle name="Normal 13 8 2" xfId="1777"/>
    <cellStyle name="Normal 13 8 2 2" xfId="3975"/>
    <cellStyle name="Normal 13 8 3" xfId="2877"/>
    <cellStyle name="Normal 13 9" xfId="1187"/>
    <cellStyle name="Normal 13 9 2" xfId="2287"/>
    <cellStyle name="Normal 13 9 2 2" xfId="4485"/>
    <cellStyle name="Normal 13 9 3" xfId="3387"/>
    <cellStyle name="Normal 14" xfId="199"/>
    <cellStyle name="Normal 14 10" xfId="1204"/>
    <cellStyle name="Normal 14 10 2" xfId="2304"/>
    <cellStyle name="Normal 14 10 2 2" xfId="4502"/>
    <cellStyle name="Normal 14 10 3" xfId="3404"/>
    <cellStyle name="Normal 14 11" xfId="1460"/>
    <cellStyle name="Normal 14 11 2" xfId="2560"/>
    <cellStyle name="Normal 14 11 2 2" xfId="4758"/>
    <cellStyle name="Normal 14 11 3" xfId="3660"/>
    <cellStyle name="Normal 14 12" xfId="1478"/>
    <cellStyle name="Normal 14 12 2" xfId="3676"/>
    <cellStyle name="Normal 14 13" xfId="2578"/>
    <cellStyle name="Normal 14 2" xfId="235"/>
    <cellStyle name="Normal 14 2 2" xfId="267"/>
    <cellStyle name="Normal 14 2 2 2" xfId="331"/>
    <cellStyle name="Normal 14 2 2 2 2" xfId="463"/>
    <cellStyle name="Normal 14 2 2 2 2 2" xfId="1171"/>
    <cellStyle name="Normal 14 2 2 2 2 2 2" xfId="2272"/>
    <cellStyle name="Normal 14 2 2 2 2 2 2 2" xfId="4470"/>
    <cellStyle name="Normal 14 2 2 2 2 2 3" xfId="3372"/>
    <cellStyle name="Normal 14 2 2 2 2 3" xfId="817"/>
    <cellStyle name="Normal 14 2 2 2 2 3 2" xfId="1918"/>
    <cellStyle name="Normal 14 2 2 2 2 3 2 2" xfId="4116"/>
    <cellStyle name="Normal 14 2 2 2 2 3 3" xfId="3018"/>
    <cellStyle name="Normal 14 2 2 2 2 4" xfId="1444"/>
    <cellStyle name="Normal 14 2 2 2 2 4 2" xfId="2544"/>
    <cellStyle name="Normal 14 2 2 2 2 4 2 2" xfId="4742"/>
    <cellStyle name="Normal 14 2 2 2 2 4 3" xfId="3644"/>
    <cellStyle name="Normal 14 2 2 2 2 5" xfId="1718"/>
    <cellStyle name="Normal 14 2 2 2 2 5 2" xfId="3916"/>
    <cellStyle name="Normal 14 2 2 2 2 6" xfId="2818"/>
    <cellStyle name="Normal 14 2 2 2 3" xfId="1044"/>
    <cellStyle name="Normal 14 2 2 2 3 2" xfId="2145"/>
    <cellStyle name="Normal 14 2 2 2 3 2 2" xfId="4343"/>
    <cellStyle name="Normal 14 2 2 2 3 3" xfId="3245"/>
    <cellStyle name="Normal 14 2 2 2 4" xfId="687"/>
    <cellStyle name="Normal 14 2 2 2 4 2" xfId="1788"/>
    <cellStyle name="Normal 14 2 2 2 4 2 2" xfId="3986"/>
    <cellStyle name="Normal 14 2 2 2 4 3" xfId="2888"/>
    <cellStyle name="Normal 14 2 2 2 5" xfId="1316"/>
    <cellStyle name="Normal 14 2 2 2 5 2" xfId="2416"/>
    <cellStyle name="Normal 14 2 2 2 5 2 2" xfId="4614"/>
    <cellStyle name="Normal 14 2 2 2 5 3" xfId="3516"/>
    <cellStyle name="Normal 14 2 2 2 6" xfId="1590"/>
    <cellStyle name="Normal 14 2 2 2 6 2" xfId="3788"/>
    <cellStyle name="Normal 14 2 2 2 7" xfId="2690"/>
    <cellStyle name="Normal 14 2 2 3" xfId="399"/>
    <cellStyle name="Normal 14 2 2 3 2" xfId="1107"/>
    <cellStyle name="Normal 14 2 2 3 2 2" xfId="2208"/>
    <cellStyle name="Normal 14 2 2 3 2 2 2" xfId="4406"/>
    <cellStyle name="Normal 14 2 2 3 2 3" xfId="3308"/>
    <cellStyle name="Normal 14 2 2 3 3" xfId="816"/>
    <cellStyle name="Normal 14 2 2 3 3 2" xfId="1917"/>
    <cellStyle name="Normal 14 2 2 3 3 2 2" xfId="4115"/>
    <cellStyle name="Normal 14 2 2 3 3 3" xfId="3017"/>
    <cellStyle name="Normal 14 2 2 3 4" xfId="1380"/>
    <cellStyle name="Normal 14 2 2 3 4 2" xfId="2480"/>
    <cellStyle name="Normal 14 2 2 3 4 2 2" xfId="4678"/>
    <cellStyle name="Normal 14 2 2 3 4 3" xfId="3580"/>
    <cellStyle name="Normal 14 2 2 3 5" xfId="1654"/>
    <cellStyle name="Normal 14 2 2 3 5 2" xfId="3852"/>
    <cellStyle name="Normal 14 2 2 3 6" xfId="2754"/>
    <cellStyle name="Normal 14 2 2 4" xfId="980"/>
    <cellStyle name="Normal 14 2 2 4 2" xfId="2081"/>
    <cellStyle name="Normal 14 2 2 4 2 2" xfId="4279"/>
    <cellStyle name="Normal 14 2 2 4 3" xfId="3181"/>
    <cellStyle name="Normal 14 2 2 5" xfId="686"/>
    <cellStyle name="Normal 14 2 2 5 2" xfId="1787"/>
    <cellStyle name="Normal 14 2 2 5 2 2" xfId="3985"/>
    <cellStyle name="Normal 14 2 2 5 3" xfId="2887"/>
    <cellStyle name="Normal 14 2 2 6" xfId="1252"/>
    <cellStyle name="Normal 14 2 2 6 2" xfId="2352"/>
    <cellStyle name="Normal 14 2 2 6 2 2" xfId="4550"/>
    <cellStyle name="Normal 14 2 2 6 3" xfId="3452"/>
    <cellStyle name="Normal 14 2 2 7" xfId="1526"/>
    <cellStyle name="Normal 14 2 2 7 2" xfId="3724"/>
    <cellStyle name="Normal 14 2 2 8" xfId="2626"/>
    <cellStyle name="Normal 14 2 3" xfId="299"/>
    <cellStyle name="Normal 14 2 3 2" xfId="431"/>
    <cellStyle name="Normal 14 2 3 2 2" xfId="1139"/>
    <cellStyle name="Normal 14 2 3 2 2 2" xfId="2240"/>
    <cellStyle name="Normal 14 2 3 2 2 2 2" xfId="4438"/>
    <cellStyle name="Normal 14 2 3 2 2 3" xfId="3340"/>
    <cellStyle name="Normal 14 2 3 2 3" xfId="818"/>
    <cellStyle name="Normal 14 2 3 2 3 2" xfId="1919"/>
    <cellStyle name="Normal 14 2 3 2 3 2 2" xfId="4117"/>
    <cellStyle name="Normal 14 2 3 2 3 3" xfId="3019"/>
    <cellStyle name="Normal 14 2 3 2 4" xfId="1412"/>
    <cellStyle name="Normal 14 2 3 2 4 2" xfId="2512"/>
    <cellStyle name="Normal 14 2 3 2 4 2 2" xfId="4710"/>
    <cellStyle name="Normal 14 2 3 2 4 3" xfId="3612"/>
    <cellStyle name="Normal 14 2 3 2 5" xfId="1686"/>
    <cellStyle name="Normal 14 2 3 2 5 2" xfId="3884"/>
    <cellStyle name="Normal 14 2 3 2 6" xfId="2786"/>
    <cellStyle name="Normal 14 2 3 3" xfId="1012"/>
    <cellStyle name="Normal 14 2 3 3 2" xfId="2113"/>
    <cellStyle name="Normal 14 2 3 3 2 2" xfId="4311"/>
    <cellStyle name="Normal 14 2 3 3 3" xfId="3213"/>
    <cellStyle name="Normal 14 2 3 4" xfId="688"/>
    <cellStyle name="Normal 14 2 3 4 2" xfId="1789"/>
    <cellStyle name="Normal 14 2 3 4 2 2" xfId="3987"/>
    <cellStyle name="Normal 14 2 3 4 3" xfId="2889"/>
    <cellStyle name="Normal 14 2 3 5" xfId="1284"/>
    <cellStyle name="Normal 14 2 3 5 2" xfId="2384"/>
    <cellStyle name="Normal 14 2 3 5 2 2" xfId="4582"/>
    <cellStyle name="Normal 14 2 3 5 3" xfId="3484"/>
    <cellStyle name="Normal 14 2 3 6" xfId="1558"/>
    <cellStyle name="Normal 14 2 3 6 2" xfId="3756"/>
    <cellStyle name="Normal 14 2 3 7" xfId="2658"/>
    <cellStyle name="Normal 14 2 4" xfId="367"/>
    <cellStyle name="Normal 14 2 4 2" xfId="1075"/>
    <cellStyle name="Normal 14 2 4 2 2" xfId="2176"/>
    <cellStyle name="Normal 14 2 4 2 2 2" xfId="4374"/>
    <cellStyle name="Normal 14 2 4 2 3" xfId="3276"/>
    <cellStyle name="Normal 14 2 4 3" xfId="815"/>
    <cellStyle name="Normal 14 2 4 3 2" xfId="1916"/>
    <cellStyle name="Normal 14 2 4 3 2 2" xfId="4114"/>
    <cellStyle name="Normal 14 2 4 3 3" xfId="3016"/>
    <cellStyle name="Normal 14 2 4 4" xfId="1348"/>
    <cellStyle name="Normal 14 2 4 4 2" xfId="2448"/>
    <cellStyle name="Normal 14 2 4 4 2 2" xfId="4646"/>
    <cellStyle name="Normal 14 2 4 4 3" xfId="3548"/>
    <cellStyle name="Normal 14 2 4 5" xfId="1622"/>
    <cellStyle name="Normal 14 2 4 5 2" xfId="3820"/>
    <cellStyle name="Normal 14 2 4 6" xfId="2722"/>
    <cellStyle name="Normal 14 2 5" xfId="948"/>
    <cellStyle name="Normal 14 2 5 2" xfId="2049"/>
    <cellStyle name="Normal 14 2 5 2 2" xfId="4247"/>
    <cellStyle name="Normal 14 2 5 3" xfId="3149"/>
    <cellStyle name="Normal 14 2 6" xfId="685"/>
    <cellStyle name="Normal 14 2 6 2" xfId="1786"/>
    <cellStyle name="Normal 14 2 6 2 2" xfId="3984"/>
    <cellStyle name="Normal 14 2 6 3" xfId="2886"/>
    <cellStyle name="Normal 14 2 7" xfId="1220"/>
    <cellStyle name="Normal 14 2 7 2" xfId="2320"/>
    <cellStyle name="Normal 14 2 7 2 2" xfId="4518"/>
    <cellStyle name="Normal 14 2 7 3" xfId="3420"/>
    <cellStyle name="Normal 14 2 8" xfId="1494"/>
    <cellStyle name="Normal 14 2 8 2" xfId="3692"/>
    <cellStyle name="Normal 14 2 9" xfId="2594"/>
    <cellStyle name="Normal 14 3" xfId="251"/>
    <cellStyle name="Normal 14 3 2" xfId="315"/>
    <cellStyle name="Normal 14 3 2 2" xfId="447"/>
    <cellStyle name="Normal 14 3 2 2 2" xfId="1155"/>
    <cellStyle name="Normal 14 3 2 2 2 2" xfId="2256"/>
    <cellStyle name="Normal 14 3 2 2 2 2 2" xfId="4454"/>
    <cellStyle name="Normal 14 3 2 2 2 3" xfId="3356"/>
    <cellStyle name="Normal 14 3 2 2 3" xfId="820"/>
    <cellStyle name="Normal 14 3 2 2 3 2" xfId="1921"/>
    <cellStyle name="Normal 14 3 2 2 3 2 2" xfId="4119"/>
    <cellStyle name="Normal 14 3 2 2 3 3" xfId="3021"/>
    <cellStyle name="Normal 14 3 2 2 4" xfId="1428"/>
    <cellStyle name="Normal 14 3 2 2 4 2" xfId="2528"/>
    <cellStyle name="Normal 14 3 2 2 4 2 2" xfId="4726"/>
    <cellStyle name="Normal 14 3 2 2 4 3" xfId="3628"/>
    <cellStyle name="Normal 14 3 2 2 5" xfId="1702"/>
    <cellStyle name="Normal 14 3 2 2 5 2" xfId="3900"/>
    <cellStyle name="Normal 14 3 2 2 6" xfId="2802"/>
    <cellStyle name="Normal 14 3 2 3" xfId="1028"/>
    <cellStyle name="Normal 14 3 2 3 2" xfId="2129"/>
    <cellStyle name="Normal 14 3 2 3 2 2" xfId="4327"/>
    <cellStyle name="Normal 14 3 2 3 3" xfId="3229"/>
    <cellStyle name="Normal 14 3 2 4" xfId="690"/>
    <cellStyle name="Normal 14 3 2 4 2" xfId="1791"/>
    <cellStyle name="Normal 14 3 2 4 2 2" xfId="3989"/>
    <cellStyle name="Normal 14 3 2 4 3" xfId="2891"/>
    <cellStyle name="Normal 14 3 2 5" xfId="1300"/>
    <cellStyle name="Normal 14 3 2 5 2" xfId="2400"/>
    <cellStyle name="Normal 14 3 2 5 2 2" xfId="4598"/>
    <cellStyle name="Normal 14 3 2 5 3" xfId="3500"/>
    <cellStyle name="Normal 14 3 2 6" xfId="1574"/>
    <cellStyle name="Normal 14 3 2 6 2" xfId="3772"/>
    <cellStyle name="Normal 14 3 2 7" xfId="2674"/>
    <cellStyle name="Normal 14 3 3" xfId="383"/>
    <cellStyle name="Normal 14 3 3 2" xfId="1091"/>
    <cellStyle name="Normal 14 3 3 2 2" xfId="2192"/>
    <cellStyle name="Normal 14 3 3 2 2 2" xfId="4390"/>
    <cellStyle name="Normal 14 3 3 2 3" xfId="3292"/>
    <cellStyle name="Normal 14 3 3 3" xfId="819"/>
    <cellStyle name="Normal 14 3 3 3 2" xfId="1920"/>
    <cellStyle name="Normal 14 3 3 3 2 2" xfId="4118"/>
    <cellStyle name="Normal 14 3 3 3 3" xfId="3020"/>
    <cellStyle name="Normal 14 3 3 4" xfId="1364"/>
    <cellStyle name="Normal 14 3 3 4 2" xfId="2464"/>
    <cellStyle name="Normal 14 3 3 4 2 2" xfId="4662"/>
    <cellStyle name="Normal 14 3 3 4 3" xfId="3564"/>
    <cellStyle name="Normal 14 3 3 5" xfId="1638"/>
    <cellStyle name="Normal 14 3 3 5 2" xfId="3836"/>
    <cellStyle name="Normal 14 3 3 6" xfId="2738"/>
    <cellStyle name="Normal 14 3 4" xfId="964"/>
    <cellStyle name="Normal 14 3 4 2" xfId="2065"/>
    <cellStyle name="Normal 14 3 4 2 2" xfId="4263"/>
    <cellStyle name="Normal 14 3 4 3" xfId="3165"/>
    <cellStyle name="Normal 14 3 5" xfId="689"/>
    <cellStyle name="Normal 14 3 5 2" xfId="1790"/>
    <cellStyle name="Normal 14 3 5 2 2" xfId="3988"/>
    <cellStyle name="Normal 14 3 5 3" xfId="2890"/>
    <cellStyle name="Normal 14 3 6" xfId="1236"/>
    <cellStyle name="Normal 14 3 6 2" xfId="2336"/>
    <cellStyle name="Normal 14 3 6 2 2" xfId="4534"/>
    <cellStyle name="Normal 14 3 6 3" xfId="3436"/>
    <cellStyle name="Normal 14 3 7" xfId="1510"/>
    <cellStyle name="Normal 14 3 7 2" xfId="3708"/>
    <cellStyle name="Normal 14 3 8" xfId="2610"/>
    <cellStyle name="Normal 14 4" xfId="283"/>
    <cellStyle name="Normal 14 4 2" xfId="415"/>
    <cellStyle name="Normal 14 4 2 2" xfId="1123"/>
    <cellStyle name="Normal 14 4 2 2 2" xfId="2224"/>
    <cellStyle name="Normal 14 4 2 2 2 2" xfId="4422"/>
    <cellStyle name="Normal 14 4 2 2 3" xfId="3324"/>
    <cellStyle name="Normal 14 4 2 3" xfId="821"/>
    <cellStyle name="Normal 14 4 2 3 2" xfId="1922"/>
    <cellStyle name="Normal 14 4 2 3 2 2" xfId="4120"/>
    <cellStyle name="Normal 14 4 2 3 3" xfId="3022"/>
    <cellStyle name="Normal 14 4 2 4" xfId="1396"/>
    <cellStyle name="Normal 14 4 2 4 2" xfId="2496"/>
    <cellStyle name="Normal 14 4 2 4 2 2" xfId="4694"/>
    <cellStyle name="Normal 14 4 2 4 3" xfId="3596"/>
    <cellStyle name="Normal 14 4 2 5" xfId="1670"/>
    <cellStyle name="Normal 14 4 2 5 2" xfId="3868"/>
    <cellStyle name="Normal 14 4 2 6" xfId="2770"/>
    <cellStyle name="Normal 14 4 3" xfId="996"/>
    <cellStyle name="Normal 14 4 3 2" xfId="2097"/>
    <cellStyle name="Normal 14 4 3 2 2" xfId="4295"/>
    <cellStyle name="Normal 14 4 3 3" xfId="3197"/>
    <cellStyle name="Normal 14 4 4" xfId="691"/>
    <cellStyle name="Normal 14 4 4 2" xfId="1792"/>
    <cellStyle name="Normal 14 4 4 2 2" xfId="3990"/>
    <cellStyle name="Normal 14 4 4 3" xfId="2892"/>
    <cellStyle name="Normal 14 4 5" xfId="1268"/>
    <cellStyle name="Normal 14 4 5 2" xfId="2368"/>
    <cellStyle name="Normal 14 4 5 2 2" xfId="4566"/>
    <cellStyle name="Normal 14 4 5 3" xfId="3468"/>
    <cellStyle name="Normal 14 4 6" xfId="1542"/>
    <cellStyle name="Normal 14 4 6 2" xfId="3740"/>
    <cellStyle name="Normal 14 4 7" xfId="2642"/>
    <cellStyle name="Normal 14 5" xfId="351"/>
    <cellStyle name="Normal 14 5 2" xfId="1060"/>
    <cellStyle name="Normal 14 5 2 2" xfId="2161"/>
    <cellStyle name="Normal 14 5 2 2 2" xfId="4359"/>
    <cellStyle name="Normal 14 5 2 3" xfId="3261"/>
    <cellStyle name="Normal 14 5 3" xfId="814"/>
    <cellStyle name="Normal 14 5 3 2" xfId="1915"/>
    <cellStyle name="Normal 14 5 3 2 2" xfId="4113"/>
    <cellStyle name="Normal 14 5 3 3" xfId="3015"/>
    <cellStyle name="Normal 14 5 4" xfId="1332"/>
    <cellStyle name="Normal 14 5 4 2" xfId="2432"/>
    <cellStyle name="Normal 14 5 4 2 2" xfId="4630"/>
    <cellStyle name="Normal 14 5 4 3" xfId="3532"/>
    <cellStyle name="Normal 14 5 5" xfId="1606"/>
    <cellStyle name="Normal 14 5 5 2" xfId="3804"/>
    <cellStyle name="Normal 14 5 6" xfId="2706"/>
    <cellStyle name="Normal 14 6" xfId="640"/>
    <cellStyle name="Normal 14 6 2" xfId="916"/>
    <cellStyle name="Normal 14 6 2 2" xfId="2017"/>
    <cellStyle name="Normal 14 6 2 2 2" xfId="4215"/>
    <cellStyle name="Normal 14 6 2 3" xfId="3117"/>
    <cellStyle name="Normal 14 6 3" xfId="1741"/>
    <cellStyle name="Normal 14 6 3 2" xfId="3939"/>
    <cellStyle name="Normal 14 6 4" xfId="2841"/>
    <cellStyle name="Normal 14 7" xfId="932"/>
    <cellStyle name="Normal 14 7 2" xfId="2033"/>
    <cellStyle name="Normal 14 7 2 2" xfId="4231"/>
    <cellStyle name="Normal 14 7 3" xfId="3133"/>
    <cellStyle name="Normal 14 8" xfId="684"/>
    <cellStyle name="Normal 14 8 2" xfId="1785"/>
    <cellStyle name="Normal 14 8 2 2" xfId="3983"/>
    <cellStyle name="Normal 14 8 3" xfId="2885"/>
    <cellStyle name="Normal 14 9" xfId="1188"/>
    <cellStyle name="Normal 14 9 2" xfId="2288"/>
    <cellStyle name="Normal 14 9 2 2" xfId="4486"/>
    <cellStyle name="Normal 14 9 3" xfId="3388"/>
    <cellStyle name="Normal 15" xfId="200"/>
    <cellStyle name="Normal 15 10" xfId="1205"/>
    <cellStyle name="Normal 15 10 2" xfId="2305"/>
    <cellStyle name="Normal 15 10 2 2" xfId="4503"/>
    <cellStyle name="Normal 15 10 3" xfId="3405"/>
    <cellStyle name="Normal 15 11" xfId="1461"/>
    <cellStyle name="Normal 15 11 2" xfId="2561"/>
    <cellStyle name="Normal 15 11 2 2" xfId="4759"/>
    <cellStyle name="Normal 15 11 3" xfId="3661"/>
    <cellStyle name="Normal 15 12" xfId="1479"/>
    <cellStyle name="Normal 15 12 2" xfId="3677"/>
    <cellStyle name="Normal 15 13" xfId="2579"/>
    <cellStyle name="Normal 15 2" xfId="236"/>
    <cellStyle name="Normal 15 2 2" xfId="268"/>
    <cellStyle name="Normal 15 2 2 2" xfId="332"/>
    <cellStyle name="Normal 15 2 2 2 2" xfId="464"/>
    <cellStyle name="Normal 15 2 2 2 2 2" xfId="1172"/>
    <cellStyle name="Normal 15 2 2 2 2 2 2" xfId="2273"/>
    <cellStyle name="Normal 15 2 2 2 2 2 2 2" xfId="4471"/>
    <cellStyle name="Normal 15 2 2 2 2 2 3" xfId="3373"/>
    <cellStyle name="Normal 15 2 2 2 2 3" xfId="825"/>
    <cellStyle name="Normal 15 2 2 2 2 3 2" xfId="1926"/>
    <cellStyle name="Normal 15 2 2 2 2 3 2 2" xfId="4124"/>
    <cellStyle name="Normal 15 2 2 2 2 3 3" xfId="3026"/>
    <cellStyle name="Normal 15 2 2 2 2 4" xfId="1445"/>
    <cellStyle name="Normal 15 2 2 2 2 4 2" xfId="2545"/>
    <cellStyle name="Normal 15 2 2 2 2 4 2 2" xfId="4743"/>
    <cellStyle name="Normal 15 2 2 2 2 4 3" xfId="3645"/>
    <cellStyle name="Normal 15 2 2 2 2 5" xfId="1719"/>
    <cellStyle name="Normal 15 2 2 2 2 5 2" xfId="3917"/>
    <cellStyle name="Normal 15 2 2 2 2 6" xfId="2819"/>
    <cellStyle name="Normal 15 2 2 2 3" xfId="1045"/>
    <cellStyle name="Normal 15 2 2 2 3 2" xfId="2146"/>
    <cellStyle name="Normal 15 2 2 2 3 2 2" xfId="4344"/>
    <cellStyle name="Normal 15 2 2 2 3 3" xfId="3246"/>
    <cellStyle name="Normal 15 2 2 2 4" xfId="695"/>
    <cellStyle name="Normal 15 2 2 2 4 2" xfId="1796"/>
    <cellStyle name="Normal 15 2 2 2 4 2 2" xfId="3994"/>
    <cellStyle name="Normal 15 2 2 2 4 3" xfId="2896"/>
    <cellStyle name="Normal 15 2 2 2 5" xfId="1317"/>
    <cellStyle name="Normal 15 2 2 2 5 2" xfId="2417"/>
    <cellStyle name="Normal 15 2 2 2 5 2 2" xfId="4615"/>
    <cellStyle name="Normal 15 2 2 2 5 3" xfId="3517"/>
    <cellStyle name="Normal 15 2 2 2 6" xfId="1591"/>
    <cellStyle name="Normal 15 2 2 2 6 2" xfId="3789"/>
    <cellStyle name="Normal 15 2 2 2 7" xfId="2691"/>
    <cellStyle name="Normal 15 2 2 3" xfId="400"/>
    <cellStyle name="Normal 15 2 2 3 2" xfId="1108"/>
    <cellStyle name="Normal 15 2 2 3 2 2" xfId="2209"/>
    <cellStyle name="Normal 15 2 2 3 2 2 2" xfId="4407"/>
    <cellStyle name="Normal 15 2 2 3 2 3" xfId="3309"/>
    <cellStyle name="Normal 15 2 2 3 3" xfId="824"/>
    <cellStyle name="Normal 15 2 2 3 3 2" xfId="1925"/>
    <cellStyle name="Normal 15 2 2 3 3 2 2" xfId="4123"/>
    <cellStyle name="Normal 15 2 2 3 3 3" xfId="3025"/>
    <cellStyle name="Normal 15 2 2 3 4" xfId="1381"/>
    <cellStyle name="Normal 15 2 2 3 4 2" xfId="2481"/>
    <cellStyle name="Normal 15 2 2 3 4 2 2" xfId="4679"/>
    <cellStyle name="Normal 15 2 2 3 4 3" xfId="3581"/>
    <cellStyle name="Normal 15 2 2 3 5" xfId="1655"/>
    <cellStyle name="Normal 15 2 2 3 5 2" xfId="3853"/>
    <cellStyle name="Normal 15 2 2 3 6" xfId="2755"/>
    <cellStyle name="Normal 15 2 2 4" xfId="981"/>
    <cellStyle name="Normal 15 2 2 4 2" xfId="2082"/>
    <cellStyle name="Normal 15 2 2 4 2 2" xfId="4280"/>
    <cellStyle name="Normal 15 2 2 4 3" xfId="3182"/>
    <cellStyle name="Normal 15 2 2 5" xfId="694"/>
    <cellStyle name="Normal 15 2 2 5 2" xfId="1795"/>
    <cellStyle name="Normal 15 2 2 5 2 2" xfId="3993"/>
    <cellStyle name="Normal 15 2 2 5 3" xfId="2895"/>
    <cellStyle name="Normal 15 2 2 6" xfId="1253"/>
    <cellStyle name="Normal 15 2 2 6 2" xfId="2353"/>
    <cellStyle name="Normal 15 2 2 6 2 2" xfId="4551"/>
    <cellStyle name="Normal 15 2 2 6 3" xfId="3453"/>
    <cellStyle name="Normal 15 2 2 7" xfId="1527"/>
    <cellStyle name="Normal 15 2 2 7 2" xfId="3725"/>
    <cellStyle name="Normal 15 2 2 8" xfId="2627"/>
    <cellStyle name="Normal 15 2 3" xfId="300"/>
    <cellStyle name="Normal 15 2 3 2" xfId="432"/>
    <cellStyle name="Normal 15 2 3 2 2" xfId="1140"/>
    <cellStyle name="Normal 15 2 3 2 2 2" xfId="2241"/>
    <cellStyle name="Normal 15 2 3 2 2 2 2" xfId="4439"/>
    <cellStyle name="Normal 15 2 3 2 2 3" xfId="3341"/>
    <cellStyle name="Normal 15 2 3 2 3" xfId="826"/>
    <cellStyle name="Normal 15 2 3 2 3 2" xfId="1927"/>
    <cellStyle name="Normal 15 2 3 2 3 2 2" xfId="4125"/>
    <cellStyle name="Normal 15 2 3 2 3 3" xfId="3027"/>
    <cellStyle name="Normal 15 2 3 2 4" xfId="1413"/>
    <cellStyle name="Normal 15 2 3 2 4 2" xfId="2513"/>
    <cellStyle name="Normal 15 2 3 2 4 2 2" xfId="4711"/>
    <cellStyle name="Normal 15 2 3 2 4 3" xfId="3613"/>
    <cellStyle name="Normal 15 2 3 2 5" xfId="1687"/>
    <cellStyle name="Normal 15 2 3 2 5 2" xfId="3885"/>
    <cellStyle name="Normal 15 2 3 2 6" xfId="2787"/>
    <cellStyle name="Normal 15 2 3 3" xfId="1013"/>
    <cellStyle name="Normal 15 2 3 3 2" xfId="2114"/>
    <cellStyle name="Normal 15 2 3 3 2 2" xfId="4312"/>
    <cellStyle name="Normal 15 2 3 3 3" xfId="3214"/>
    <cellStyle name="Normal 15 2 3 4" xfId="696"/>
    <cellStyle name="Normal 15 2 3 4 2" xfId="1797"/>
    <cellStyle name="Normal 15 2 3 4 2 2" xfId="3995"/>
    <cellStyle name="Normal 15 2 3 4 3" xfId="2897"/>
    <cellStyle name="Normal 15 2 3 5" xfId="1285"/>
    <cellStyle name="Normal 15 2 3 5 2" xfId="2385"/>
    <cellStyle name="Normal 15 2 3 5 2 2" xfId="4583"/>
    <cellStyle name="Normal 15 2 3 5 3" xfId="3485"/>
    <cellStyle name="Normal 15 2 3 6" xfId="1559"/>
    <cellStyle name="Normal 15 2 3 6 2" xfId="3757"/>
    <cellStyle name="Normal 15 2 3 7" xfId="2659"/>
    <cellStyle name="Normal 15 2 4" xfId="368"/>
    <cellStyle name="Normal 15 2 4 2" xfId="1076"/>
    <cellStyle name="Normal 15 2 4 2 2" xfId="2177"/>
    <cellStyle name="Normal 15 2 4 2 2 2" xfId="4375"/>
    <cellStyle name="Normal 15 2 4 2 3" xfId="3277"/>
    <cellStyle name="Normal 15 2 4 3" xfId="823"/>
    <cellStyle name="Normal 15 2 4 3 2" xfId="1924"/>
    <cellStyle name="Normal 15 2 4 3 2 2" xfId="4122"/>
    <cellStyle name="Normal 15 2 4 3 3" xfId="3024"/>
    <cellStyle name="Normal 15 2 4 4" xfId="1349"/>
    <cellStyle name="Normal 15 2 4 4 2" xfId="2449"/>
    <cellStyle name="Normal 15 2 4 4 2 2" xfId="4647"/>
    <cellStyle name="Normal 15 2 4 4 3" xfId="3549"/>
    <cellStyle name="Normal 15 2 4 5" xfId="1623"/>
    <cellStyle name="Normal 15 2 4 5 2" xfId="3821"/>
    <cellStyle name="Normal 15 2 4 6" xfId="2723"/>
    <cellStyle name="Normal 15 2 5" xfId="949"/>
    <cellStyle name="Normal 15 2 5 2" xfId="2050"/>
    <cellStyle name="Normal 15 2 5 2 2" xfId="4248"/>
    <cellStyle name="Normal 15 2 5 3" xfId="3150"/>
    <cellStyle name="Normal 15 2 6" xfId="693"/>
    <cellStyle name="Normal 15 2 6 2" xfId="1794"/>
    <cellStyle name="Normal 15 2 6 2 2" xfId="3992"/>
    <cellStyle name="Normal 15 2 6 3" xfId="2894"/>
    <cellStyle name="Normal 15 2 7" xfId="1221"/>
    <cellStyle name="Normal 15 2 7 2" xfId="2321"/>
    <cellStyle name="Normal 15 2 7 2 2" xfId="4519"/>
    <cellStyle name="Normal 15 2 7 3" xfId="3421"/>
    <cellStyle name="Normal 15 2 8" xfId="1495"/>
    <cellStyle name="Normal 15 2 8 2" xfId="3693"/>
    <cellStyle name="Normal 15 2 9" xfId="2595"/>
    <cellStyle name="Normal 15 3" xfId="252"/>
    <cellStyle name="Normal 15 3 2" xfId="316"/>
    <cellStyle name="Normal 15 3 2 2" xfId="448"/>
    <cellStyle name="Normal 15 3 2 2 2" xfId="1156"/>
    <cellStyle name="Normal 15 3 2 2 2 2" xfId="2257"/>
    <cellStyle name="Normal 15 3 2 2 2 2 2" xfId="4455"/>
    <cellStyle name="Normal 15 3 2 2 2 3" xfId="3357"/>
    <cellStyle name="Normal 15 3 2 2 3" xfId="828"/>
    <cellStyle name="Normal 15 3 2 2 3 2" xfId="1929"/>
    <cellStyle name="Normal 15 3 2 2 3 2 2" xfId="4127"/>
    <cellStyle name="Normal 15 3 2 2 3 3" xfId="3029"/>
    <cellStyle name="Normal 15 3 2 2 4" xfId="1429"/>
    <cellStyle name="Normal 15 3 2 2 4 2" xfId="2529"/>
    <cellStyle name="Normal 15 3 2 2 4 2 2" xfId="4727"/>
    <cellStyle name="Normal 15 3 2 2 4 3" xfId="3629"/>
    <cellStyle name="Normal 15 3 2 2 5" xfId="1703"/>
    <cellStyle name="Normal 15 3 2 2 5 2" xfId="3901"/>
    <cellStyle name="Normal 15 3 2 2 6" xfId="2803"/>
    <cellStyle name="Normal 15 3 2 3" xfId="1029"/>
    <cellStyle name="Normal 15 3 2 3 2" xfId="2130"/>
    <cellStyle name="Normal 15 3 2 3 2 2" xfId="4328"/>
    <cellStyle name="Normal 15 3 2 3 3" xfId="3230"/>
    <cellStyle name="Normal 15 3 2 4" xfId="698"/>
    <cellStyle name="Normal 15 3 2 4 2" xfId="1799"/>
    <cellStyle name="Normal 15 3 2 4 2 2" xfId="3997"/>
    <cellStyle name="Normal 15 3 2 4 3" xfId="2899"/>
    <cellStyle name="Normal 15 3 2 5" xfId="1301"/>
    <cellStyle name="Normal 15 3 2 5 2" xfId="2401"/>
    <cellStyle name="Normal 15 3 2 5 2 2" xfId="4599"/>
    <cellStyle name="Normal 15 3 2 5 3" xfId="3501"/>
    <cellStyle name="Normal 15 3 2 6" xfId="1575"/>
    <cellStyle name="Normal 15 3 2 6 2" xfId="3773"/>
    <cellStyle name="Normal 15 3 2 7" xfId="2675"/>
    <cellStyle name="Normal 15 3 3" xfId="384"/>
    <cellStyle name="Normal 15 3 3 2" xfId="1092"/>
    <cellStyle name="Normal 15 3 3 2 2" xfId="2193"/>
    <cellStyle name="Normal 15 3 3 2 2 2" xfId="4391"/>
    <cellStyle name="Normal 15 3 3 2 3" xfId="3293"/>
    <cellStyle name="Normal 15 3 3 3" xfId="827"/>
    <cellStyle name="Normal 15 3 3 3 2" xfId="1928"/>
    <cellStyle name="Normal 15 3 3 3 2 2" xfId="4126"/>
    <cellStyle name="Normal 15 3 3 3 3" xfId="3028"/>
    <cellStyle name="Normal 15 3 3 4" xfId="1365"/>
    <cellStyle name="Normal 15 3 3 4 2" xfId="2465"/>
    <cellStyle name="Normal 15 3 3 4 2 2" xfId="4663"/>
    <cellStyle name="Normal 15 3 3 4 3" xfId="3565"/>
    <cellStyle name="Normal 15 3 3 5" xfId="1639"/>
    <cellStyle name="Normal 15 3 3 5 2" xfId="3837"/>
    <cellStyle name="Normal 15 3 3 6" xfId="2739"/>
    <cellStyle name="Normal 15 3 4" xfId="965"/>
    <cellStyle name="Normal 15 3 4 2" xfId="2066"/>
    <cellStyle name="Normal 15 3 4 2 2" xfId="4264"/>
    <cellStyle name="Normal 15 3 4 3" xfId="3166"/>
    <cellStyle name="Normal 15 3 5" xfId="697"/>
    <cellStyle name="Normal 15 3 5 2" xfId="1798"/>
    <cellStyle name="Normal 15 3 5 2 2" xfId="3996"/>
    <cellStyle name="Normal 15 3 5 3" xfId="2898"/>
    <cellStyle name="Normal 15 3 6" xfId="1237"/>
    <cellStyle name="Normal 15 3 6 2" xfId="2337"/>
    <cellStyle name="Normal 15 3 6 2 2" xfId="4535"/>
    <cellStyle name="Normal 15 3 6 3" xfId="3437"/>
    <cellStyle name="Normal 15 3 7" xfId="1511"/>
    <cellStyle name="Normal 15 3 7 2" xfId="3709"/>
    <cellStyle name="Normal 15 3 8" xfId="2611"/>
    <cellStyle name="Normal 15 4" xfId="284"/>
    <cellStyle name="Normal 15 4 2" xfId="416"/>
    <cellStyle name="Normal 15 4 2 2" xfId="1124"/>
    <cellStyle name="Normal 15 4 2 2 2" xfId="2225"/>
    <cellStyle name="Normal 15 4 2 2 2 2" xfId="4423"/>
    <cellStyle name="Normal 15 4 2 2 3" xfId="3325"/>
    <cellStyle name="Normal 15 4 2 3" xfId="829"/>
    <cellStyle name="Normal 15 4 2 3 2" xfId="1930"/>
    <cellStyle name="Normal 15 4 2 3 2 2" xfId="4128"/>
    <cellStyle name="Normal 15 4 2 3 3" xfId="3030"/>
    <cellStyle name="Normal 15 4 2 4" xfId="1397"/>
    <cellStyle name="Normal 15 4 2 4 2" xfId="2497"/>
    <cellStyle name="Normal 15 4 2 4 2 2" xfId="4695"/>
    <cellStyle name="Normal 15 4 2 4 3" xfId="3597"/>
    <cellStyle name="Normal 15 4 2 5" xfId="1671"/>
    <cellStyle name="Normal 15 4 2 5 2" xfId="3869"/>
    <cellStyle name="Normal 15 4 2 6" xfId="2771"/>
    <cellStyle name="Normal 15 4 3" xfId="997"/>
    <cellStyle name="Normal 15 4 3 2" xfId="2098"/>
    <cellStyle name="Normal 15 4 3 2 2" xfId="4296"/>
    <cellStyle name="Normal 15 4 3 3" xfId="3198"/>
    <cellStyle name="Normal 15 4 4" xfId="699"/>
    <cellStyle name="Normal 15 4 4 2" xfId="1800"/>
    <cellStyle name="Normal 15 4 4 2 2" xfId="3998"/>
    <cellStyle name="Normal 15 4 4 3" xfId="2900"/>
    <cellStyle name="Normal 15 4 5" xfId="1269"/>
    <cellStyle name="Normal 15 4 5 2" xfId="2369"/>
    <cellStyle name="Normal 15 4 5 2 2" xfId="4567"/>
    <cellStyle name="Normal 15 4 5 3" xfId="3469"/>
    <cellStyle name="Normal 15 4 6" xfId="1543"/>
    <cellStyle name="Normal 15 4 6 2" xfId="3741"/>
    <cellStyle name="Normal 15 4 7" xfId="2643"/>
    <cellStyle name="Normal 15 5" xfId="352"/>
    <cellStyle name="Normal 15 5 2" xfId="1061"/>
    <cellStyle name="Normal 15 5 2 2" xfId="2162"/>
    <cellStyle name="Normal 15 5 2 2 2" xfId="4360"/>
    <cellStyle name="Normal 15 5 2 3" xfId="3262"/>
    <cellStyle name="Normal 15 5 3" xfId="822"/>
    <cellStyle name="Normal 15 5 3 2" xfId="1923"/>
    <cellStyle name="Normal 15 5 3 2 2" xfId="4121"/>
    <cellStyle name="Normal 15 5 3 3" xfId="3023"/>
    <cellStyle name="Normal 15 5 4" xfId="1333"/>
    <cellStyle name="Normal 15 5 4 2" xfId="2433"/>
    <cellStyle name="Normal 15 5 4 2 2" xfId="4631"/>
    <cellStyle name="Normal 15 5 4 3" xfId="3533"/>
    <cellStyle name="Normal 15 5 5" xfId="1607"/>
    <cellStyle name="Normal 15 5 5 2" xfId="3805"/>
    <cellStyle name="Normal 15 5 6" xfId="2707"/>
    <cellStyle name="Normal 15 6" xfId="641"/>
    <cellStyle name="Normal 15 6 2" xfId="917"/>
    <cellStyle name="Normal 15 6 2 2" xfId="2018"/>
    <cellStyle name="Normal 15 6 2 2 2" xfId="4216"/>
    <cellStyle name="Normal 15 6 2 3" xfId="3118"/>
    <cellStyle name="Normal 15 6 3" xfId="1742"/>
    <cellStyle name="Normal 15 6 3 2" xfId="3940"/>
    <cellStyle name="Normal 15 6 4" xfId="2842"/>
    <cellStyle name="Normal 15 7" xfId="933"/>
    <cellStyle name="Normal 15 7 2" xfId="2034"/>
    <cellStyle name="Normal 15 7 2 2" xfId="4232"/>
    <cellStyle name="Normal 15 7 3" xfId="3134"/>
    <cellStyle name="Normal 15 8" xfId="692"/>
    <cellStyle name="Normal 15 8 2" xfId="1793"/>
    <cellStyle name="Normal 15 8 2 2" xfId="3991"/>
    <cellStyle name="Normal 15 8 3" xfId="2893"/>
    <cellStyle name="Normal 15 9" xfId="1189"/>
    <cellStyle name="Normal 15 9 2" xfId="2289"/>
    <cellStyle name="Normal 15 9 2 2" xfId="4487"/>
    <cellStyle name="Normal 15 9 3" xfId="3389"/>
    <cellStyle name="Normal 16" xfId="201"/>
    <cellStyle name="Normal 16 10" xfId="1206"/>
    <cellStyle name="Normal 16 10 2" xfId="2306"/>
    <cellStyle name="Normal 16 10 2 2" xfId="4504"/>
    <cellStyle name="Normal 16 10 3" xfId="3406"/>
    <cellStyle name="Normal 16 11" xfId="1462"/>
    <cellStyle name="Normal 16 11 2" xfId="2562"/>
    <cellStyle name="Normal 16 11 2 2" xfId="4760"/>
    <cellStyle name="Normal 16 11 3" xfId="3662"/>
    <cellStyle name="Normal 16 12" xfId="1480"/>
    <cellStyle name="Normal 16 12 2" xfId="3678"/>
    <cellStyle name="Normal 16 13" xfId="2580"/>
    <cellStyle name="Normal 16 2" xfId="237"/>
    <cellStyle name="Normal 16 2 2" xfId="269"/>
    <cellStyle name="Normal 16 2 2 2" xfId="333"/>
    <cellStyle name="Normal 16 2 2 2 2" xfId="465"/>
    <cellStyle name="Normal 16 2 2 2 2 2" xfId="1173"/>
    <cellStyle name="Normal 16 2 2 2 2 2 2" xfId="2274"/>
    <cellStyle name="Normal 16 2 2 2 2 2 2 2" xfId="4472"/>
    <cellStyle name="Normal 16 2 2 2 2 2 3" xfId="3374"/>
    <cellStyle name="Normal 16 2 2 2 2 3" xfId="833"/>
    <cellStyle name="Normal 16 2 2 2 2 3 2" xfId="1934"/>
    <cellStyle name="Normal 16 2 2 2 2 3 2 2" xfId="4132"/>
    <cellStyle name="Normal 16 2 2 2 2 3 3" xfId="3034"/>
    <cellStyle name="Normal 16 2 2 2 2 4" xfId="1446"/>
    <cellStyle name="Normal 16 2 2 2 2 4 2" xfId="2546"/>
    <cellStyle name="Normal 16 2 2 2 2 4 2 2" xfId="4744"/>
    <cellStyle name="Normal 16 2 2 2 2 4 3" xfId="3646"/>
    <cellStyle name="Normal 16 2 2 2 2 5" xfId="1720"/>
    <cellStyle name="Normal 16 2 2 2 2 5 2" xfId="3918"/>
    <cellStyle name="Normal 16 2 2 2 2 6" xfId="2820"/>
    <cellStyle name="Normal 16 2 2 2 3" xfId="1046"/>
    <cellStyle name="Normal 16 2 2 2 3 2" xfId="2147"/>
    <cellStyle name="Normal 16 2 2 2 3 2 2" xfId="4345"/>
    <cellStyle name="Normal 16 2 2 2 3 3" xfId="3247"/>
    <cellStyle name="Normal 16 2 2 2 4" xfId="703"/>
    <cellStyle name="Normal 16 2 2 2 4 2" xfId="1804"/>
    <cellStyle name="Normal 16 2 2 2 4 2 2" xfId="4002"/>
    <cellStyle name="Normal 16 2 2 2 4 3" xfId="2904"/>
    <cellStyle name="Normal 16 2 2 2 5" xfId="1318"/>
    <cellStyle name="Normal 16 2 2 2 5 2" xfId="2418"/>
    <cellStyle name="Normal 16 2 2 2 5 2 2" xfId="4616"/>
    <cellStyle name="Normal 16 2 2 2 5 3" xfId="3518"/>
    <cellStyle name="Normal 16 2 2 2 6" xfId="1592"/>
    <cellStyle name="Normal 16 2 2 2 6 2" xfId="3790"/>
    <cellStyle name="Normal 16 2 2 2 7" xfId="2692"/>
    <cellStyle name="Normal 16 2 2 3" xfId="401"/>
    <cellStyle name="Normal 16 2 2 3 2" xfId="1109"/>
    <cellStyle name="Normal 16 2 2 3 2 2" xfId="2210"/>
    <cellStyle name="Normal 16 2 2 3 2 2 2" xfId="4408"/>
    <cellStyle name="Normal 16 2 2 3 2 3" xfId="3310"/>
    <cellStyle name="Normal 16 2 2 3 3" xfId="832"/>
    <cellStyle name="Normal 16 2 2 3 3 2" xfId="1933"/>
    <cellStyle name="Normal 16 2 2 3 3 2 2" xfId="4131"/>
    <cellStyle name="Normal 16 2 2 3 3 3" xfId="3033"/>
    <cellStyle name="Normal 16 2 2 3 4" xfId="1382"/>
    <cellStyle name="Normal 16 2 2 3 4 2" xfId="2482"/>
    <cellStyle name="Normal 16 2 2 3 4 2 2" xfId="4680"/>
    <cellStyle name="Normal 16 2 2 3 4 3" xfId="3582"/>
    <cellStyle name="Normal 16 2 2 3 5" xfId="1656"/>
    <cellStyle name="Normal 16 2 2 3 5 2" xfId="3854"/>
    <cellStyle name="Normal 16 2 2 3 6" xfId="2756"/>
    <cellStyle name="Normal 16 2 2 4" xfId="982"/>
    <cellStyle name="Normal 16 2 2 4 2" xfId="2083"/>
    <cellStyle name="Normal 16 2 2 4 2 2" xfId="4281"/>
    <cellStyle name="Normal 16 2 2 4 3" xfId="3183"/>
    <cellStyle name="Normal 16 2 2 5" xfId="702"/>
    <cellStyle name="Normal 16 2 2 5 2" xfId="1803"/>
    <cellStyle name="Normal 16 2 2 5 2 2" xfId="4001"/>
    <cellStyle name="Normal 16 2 2 5 3" xfId="2903"/>
    <cellStyle name="Normal 16 2 2 6" xfId="1254"/>
    <cellStyle name="Normal 16 2 2 6 2" xfId="2354"/>
    <cellStyle name="Normal 16 2 2 6 2 2" xfId="4552"/>
    <cellStyle name="Normal 16 2 2 6 3" xfId="3454"/>
    <cellStyle name="Normal 16 2 2 7" xfId="1528"/>
    <cellStyle name="Normal 16 2 2 7 2" xfId="3726"/>
    <cellStyle name="Normal 16 2 2 8" xfId="2628"/>
    <cellStyle name="Normal 16 2 3" xfId="301"/>
    <cellStyle name="Normal 16 2 3 2" xfId="433"/>
    <cellStyle name="Normal 16 2 3 2 2" xfId="1141"/>
    <cellStyle name="Normal 16 2 3 2 2 2" xfId="2242"/>
    <cellStyle name="Normal 16 2 3 2 2 2 2" xfId="4440"/>
    <cellStyle name="Normal 16 2 3 2 2 3" xfId="3342"/>
    <cellStyle name="Normal 16 2 3 2 3" xfId="834"/>
    <cellStyle name="Normal 16 2 3 2 3 2" xfId="1935"/>
    <cellStyle name="Normal 16 2 3 2 3 2 2" xfId="4133"/>
    <cellStyle name="Normal 16 2 3 2 3 3" xfId="3035"/>
    <cellStyle name="Normal 16 2 3 2 4" xfId="1414"/>
    <cellStyle name="Normal 16 2 3 2 4 2" xfId="2514"/>
    <cellStyle name="Normal 16 2 3 2 4 2 2" xfId="4712"/>
    <cellStyle name="Normal 16 2 3 2 4 3" xfId="3614"/>
    <cellStyle name="Normal 16 2 3 2 5" xfId="1688"/>
    <cellStyle name="Normal 16 2 3 2 5 2" xfId="3886"/>
    <cellStyle name="Normal 16 2 3 2 6" xfId="2788"/>
    <cellStyle name="Normal 16 2 3 3" xfId="1014"/>
    <cellStyle name="Normal 16 2 3 3 2" xfId="2115"/>
    <cellStyle name="Normal 16 2 3 3 2 2" xfId="4313"/>
    <cellStyle name="Normal 16 2 3 3 3" xfId="3215"/>
    <cellStyle name="Normal 16 2 3 4" xfId="704"/>
    <cellStyle name="Normal 16 2 3 4 2" xfId="1805"/>
    <cellStyle name="Normal 16 2 3 4 2 2" xfId="4003"/>
    <cellStyle name="Normal 16 2 3 4 3" xfId="2905"/>
    <cellStyle name="Normal 16 2 3 5" xfId="1286"/>
    <cellStyle name="Normal 16 2 3 5 2" xfId="2386"/>
    <cellStyle name="Normal 16 2 3 5 2 2" xfId="4584"/>
    <cellStyle name="Normal 16 2 3 5 3" xfId="3486"/>
    <cellStyle name="Normal 16 2 3 6" xfId="1560"/>
    <cellStyle name="Normal 16 2 3 6 2" xfId="3758"/>
    <cellStyle name="Normal 16 2 3 7" xfId="2660"/>
    <cellStyle name="Normal 16 2 4" xfId="369"/>
    <cellStyle name="Normal 16 2 4 2" xfId="1077"/>
    <cellStyle name="Normal 16 2 4 2 2" xfId="2178"/>
    <cellStyle name="Normal 16 2 4 2 2 2" xfId="4376"/>
    <cellStyle name="Normal 16 2 4 2 3" xfId="3278"/>
    <cellStyle name="Normal 16 2 4 3" xfId="831"/>
    <cellStyle name="Normal 16 2 4 3 2" xfId="1932"/>
    <cellStyle name="Normal 16 2 4 3 2 2" xfId="4130"/>
    <cellStyle name="Normal 16 2 4 3 3" xfId="3032"/>
    <cellStyle name="Normal 16 2 4 4" xfId="1350"/>
    <cellStyle name="Normal 16 2 4 4 2" xfId="2450"/>
    <cellStyle name="Normal 16 2 4 4 2 2" xfId="4648"/>
    <cellStyle name="Normal 16 2 4 4 3" xfId="3550"/>
    <cellStyle name="Normal 16 2 4 5" xfId="1624"/>
    <cellStyle name="Normal 16 2 4 5 2" xfId="3822"/>
    <cellStyle name="Normal 16 2 4 6" xfId="2724"/>
    <cellStyle name="Normal 16 2 5" xfId="950"/>
    <cellStyle name="Normal 16 2 5 2" xfId="2051"/>
    <cellStyle name="Normal 16 2 5 2 2" xfId="4249"/>
    <cellStyle name="Normal 16 2 5 3" xfId="3151"/>
    <cellStyle name="Normal 16 2 6" xfId="701"/>
    <cellStyle name="Normal 16 2 6 2" xfId="1802"/>
    <cellStyle name="Normal 16 2 6 2 2" xfId="4000"/>
    <cellStyle name="Normal 16 2 6 3" xfId="2902"/>
    <cellStyle name="Normal 16 2 7" xfId="1222"/>
    <cellStyle name="Normal 16 2 7 2" xfId="2322"/>
    <cellStyle name="Normal 16 2 7 2 2" xfId="4520"/>
    <cellStyle name="Normal 16 2 7 3" xfId="3422"/>
    <cellStyle name="Normal 16 2 8" xfId="1496"/>
    <cellStyle name="Normal 16 2 8 2" xfId="3694"/>
    <cellStyle name="Normal 16 2 9" xfId="2596"/>
    <cellStyle name="Normal 16 3" xfId="253"/>
    <cellStyle name="Normal 16 3 2" xfId="317"/>
    <cellStyle name="Normal 16 3 2 2" xfId="449"/>
    <cellStyle name="Normal 16 3 2 2 2" xfId="1157"/>
    <cellStyle name="Normal 16 3 2 2 2 2" xfId="2258"/>
    <cellStyle name="Normal 16 3 2 2 2 2 2" xfId="4456"/>
    <cellStyle name="Normal 16 3 2 2 2 3" xfId="3358"/>
    <cellStyle name="Normal 16 3 2 2 3" xfId="836"/>
    <cellStyle name="Normal 16 3 2 2 3 2" xfId="1937"/>
    <cellStyle name="Normal 16 3 2 2 3 2 2" xfId="4135"/>
    <cellStyle name="Normal 16 3 2 2 3 3" xfId="3037"/>
    <cellStyle name="Normal 16 3 2 2 4" xfId="1430"/>
    <cellStyle name="Normal 16 3 2 2 4 2" xfId="2530"/>
    <cellStyle name="Normal 16 3 2 2 4 2 2" xfId="4728"/>
    <cellStyle name="Normal 16 3 2 2 4 3" xfId="3630"/>
    <cellStyle name="Normal 16 3 2 2 5" xfId="1704"/>
    <cellStyle name="Normal 16 3 2 2 5 2" xfId="3902"/>
    <cellStyle name="Normal 16 3 2 2 6" xfId="2804"/>
    <cellStyle name="Normal 16 3 2 3" xfId="1030"/>
    <cellStyle name="Normal 16 3 2 3 2" xfId="2131"/>
    <cellStyle name="Normal 16 3 2 3 2 2" xfId="4329"/>
    <cellStyle name="Normal 16 3 2 3 3" xfId="3231"/>
    <cellStyle name="Normal 16 3 2 4" xfId="706"/>
    <cellStyle name="Normal 16 3 2 4 2" xfId="1807"/>
    <cellStyle name="Normal 16 3 2 4 2 2" xfId="4005"/>
    <cellStyle name="Normal 16 3 2 4 3" xfId="2907"/>
    <cellStyle name="Normal 16 3 2 5" xfId="1302"/>
    <cellStyle name="Normal 16 3 2 5 2" xfId="2402"/>
    <cellStyle name="Normal 16 3 2 5 2 2" xfId="4600"/>
    <cellStyle name="Normal 16 3 2 5 3" xfId="3502"/>
    <cellStyle name="Normal 16 3 2 6" xfId="1576"/>
    <cellStyle name="Normal 16 3 2 6 2" xfId="3774"/>
    <cellStyle name="Normal 16 3 2 7" xfId="2676"/>
    <cellStyle name="Normal 16 3 3" xfId="385"/>
    <cellStyle name="Normal 16 3 3 2" xfId="1093"/>
    <cellStyle name="Normal 16 3 3 2 2" xfId="2194"/>
    <cellStyle name="Normal 16 3 3 2 2 2" xfId="4392"/>
    <cellStyle name="Normal 16 3 3 2 3" xfId="3294"/>
    <cellStyle name="Normal 16 3 3 3" xfId="835"/>
    <cellStyle name="Normal 16 3 3 3 2" xfId="1936"/>
    <cellStyle name="Normal 16 3 3 3 2 2" xfId="4134"/>
    <cellStyle name="Normal 16 3 3 3 3" xfId="3036"/>
    <cellStyle name="Normal 16 3 3 4" xfId="1366"/>
    <cellStyle name="Normal 16 3 3 4 2" xfId="2466"/>
    <cellStyle name="Normal 16 3 3 4 2 2" xfId="4664"/>
    <cellStyle name="Normal 16 3 3 4 3" xfId="3566"/>
    <cellStyle name="Normal 16 3 3 5" xfId="1640"/>
    <cellStyle name="Normal 16 3 3 5 2" xfId="3838"/>
    <cellStyle name="Normal 16 3 3 6" xfId="2740"/>
    <cellStyle name="Normal 16 3 4" xfId="966"/>
    <cellStyle name="Normal 16 3 4 2" xfId="2067"/>
    <cellStyle name="Normal 16 3 4 2 2" xfId="4265"/>
    <cellStyle name="Normal 16 3 4 3" xfId="3167"/>
    <cellStyle name="Normal 16 3 5" xfId="705"/>
    <cellStyle name="Normal 16 3 5 2" xfId="1806"/>
    <cellStyle name="Normal 16 3 5 2 2" xfId="4004"/>
    <cellStyle name="Normal 16 3 5 3" xfId="2906"/>
    <cellStyle name="Normal 16 3 6" xfId="1238"/>
    <cellStyle name="Normal 16 3 6 2" xfId="2338"/>
    <cellStyle name="Normal 16 3 6 2 2" xfId="4536"/>
    <cellStyle name="Normal 16 3 6 3" xfId="3438"/>
    <cellStyle name="Normal 16 3 7" xfId="1512"/>
    <cellStyle name="Normal 16 3 7 2" xfId="3710"/>
    <cellStyle name="Normal 16 3 8" xfId="2612"/>
    <cellStyle name="Normal 16 4" xfId="285"/>
    <cellStyle name="Normal 16 4 2" xfId="417"/>
    <cellStyle name="Normal 16 4 2 2" xfId="1125"/>
    <cellStyle name="Normal 16 4 2 2 2" xfId="2226"/>
    <cellStyle name="Normal 16 4 2 2 2 2" xfId="4424"/>
    <cellStyle name="Normal 16 4 2 2 3" xfId="3326"/>
    <cellStyle name="Normal 16 4 2 3" xfId="837"/>
    <cellStyle name="Normal 16 4 2 3 2" xfId="1938"/>
    <cellStyle name="Normal 16 4 2 3 2 2" xfId="4136"/>
    <cellStyle name="Normal 16 4 2 3 3" xfId="3038"/>
    <cellStyle name="Normal 16 4 2 4" xfId="1398"/>
    <cellStyle name="Normal 16 4 2 4 2" xfId="2498"/>
    <cellStyle name="Normal 16 4 2 4 2 2" xfId="4696"/>
    <cellStyle name="Normal 16 4 2 4 3" xfId="3598"/>
    <cellStyle name="Normal 16 4 2 5" xfId="1672"/>
    <cellStyle name="Normal 16 4 2 5 2" xfId="3870"/>
    <cellStyle name="Normal 16 4 2 6" xfId="2772"/>
    <cellStyle name="Normal 16 4 3" xfId="998"/>
    <cellStyle name="Normal 16 4 3 2" xfId="2099"/>
    <cellStyle name="Normal 16 4 3 2 2" xfId="4297"/>
    <cellStyle name="Normal 16 4 3 3" xfId="3199"/>
    <cellStyle name="Normal 16 4 4" xfId="707"/>
    <cellStyle name="Normal 16 4 4 2" xfId="1808"/>
    <cellStyle name="Normal 16 4 4 2 2" xfId="4006"/>
    <cellStyle name="Normal 16 4 4 3" xfId="2908"/>
    <cellStyle name="Normal 16 4 5" xfId="1270"/>
    <cellStyle name="Normal 16 4 5 2" xfId="2370"/>
    <cellStyle name="Normal 16 4 5 2 2" xfId="4568"/>
    <cellStyle name="Normal 16 4 5 3" xfId="3470"/>
    <cellStyle name="Normal 16 4 6" xfId="1544"/>
    <cellStyle name="Normal 16 4 6 2" xfId="3742"/>
    <cellStyle name="Normal 16 4 7" xfId="2644"/>
    <cellStyle name="Normal 16 5" xfId="353"/>
    <cellStyle name="Normal 16 5 2" xfId="1062"/>
    <cellStyle name="Normal 16 5 2 2" xfId="2163"/>
    <cellStyle name="Normal 16 5 2 2 2" xfId="4361"/>
    <cellStyle name="Normal 16 5 2 3" xfId="3263"/>
    <cellStyle name="Normal 16 5 3" xfId="830"/>
    <cellStyle name="Normal 16 5 3 2" xfId="1931"/>
    <cellStyle name="Normal 16 5 3 2 2" xfId="4129"/>
    <cellStyle name="Normal 16 5 3 3" xfId="3031"/>
    <cellStyle name="Normal 16 5 4" xfId="1334"/>
    <cellStyle name="Normal 16 5 4 2" xfId="2434"/>
    <cellStyle name="Normal 16 5 4 2 2" xfId="4632"/>
    <cellStyle name="Normal 16 5 4 3" xfId="3534"/>
    <cellStyle name="Normal 16 5 5" xfId="1608"/>
    <cellStyle name="Normal 16 5 5 2" xfId="3806"/>
    <cellStyle name="Normal 16 5 6" xfId="2708"/>
    <cellStyle name="Normal 16 6" xfId="642"/>
    <cellStyle name="Normal 16 6 2" xfId="918"/>
    <cellStyle name="Normal 16 6 2 2" xfId="2019"/>
    <cellStyle name="Normal 16 6 2 2 2" xfId="4217"/>
    <cellStyle name="Normal 16 6 2 3" xfId="3119"/>
    <cellStyle name="Normal 16 6 3" xfId="1743"/>
    <cellStyle name="Normal 16 6 3 2" xfId="3941"/>
    <cellStyle name="Normal 16 6 4" xfId="2843"/>
    <cellStyle name="Normal 16 7" xfId="934"/>
    <cellStyle name="Normal 16 7 2" xfId="2035"/>
    <cellStyle name="Normal 16 7 2 2" xfId="4233"/>
    <cellStyle name="Normal 16 7 3" xfId="3135"/>
    <cellStyle name="Normal 16 8" xfId="700"/>
    <cellStyle name="Normal 16 8 2" xfId="1801"/>
    <cellStyle name="Normal 16 8 2 2" xfId="3999"/>
    <cellStyle name="Normal 16 8 3" xfId="2901"/>
    <cellStyle name="Normal 16 9" xfId="1190"/>
    <cellStyle name="Normal 16 9 2" xfId="2290"/>
    <cellStyle name="Normal 16 9 2 2" xfId="4488"/>
    <cellStyle name="Normal 16 9 3" xfId="3390"/>
    <cellStyle name="Normal 17" xfId="202"/>
    <cellStyle name="Normal 17 10" xfId="1207"/>
    <cellStyle name="Normal 17 10 2" xfId="2307"/>
    <cellStyle name="Normal 17 10 2 2" xfId="4505"/>
    <cellStyle name="Normal 17 10 3" xfId="3407"/>
    <cellStyle name="Normal 17 11" xfId="1463"/>
    <cellStyle name="Normal 17 11 2" xfId="2563"/>
    <cellStyle name="Normal 17 11 2 2" xfId="4761"/>
    <cellStyle name="Normal 17 11 3" xfId="3663"/>
    <cellStyle name="Normal 17 12" xfId="1481"/>
    <cellStyle name="Normal 17 12 2" xfId="3679"/>
    <cellStyle name="Normal 17 13" xfId="2581"/>
    <cellStyle name="Normal 17 2" xfId="238"/>
    <cellStyle name="Normal 17 2 2" xfId="270"/>
    <cellStyle name="Normal 17 2 2 2" xfId="334"/>
    <cellStyle name="Normal 17 2 2 2 2" xfId="466"/>
    <cellStyle name="Normal 17 2 2 2 2 2" xfId="1174"/>
    <cellStyle name="Normal 17 2 2 2 2 2 2" xfId="2275"/>
    <cellStyle name="Normal 17 2 2 2 2 2 2 2" xfId="4473"/>
    <cellStyle name="Normal 17 2 2 2 2 2 3" xfId="3375"/>
    <cellStyle name="Normal 17 2 2 2 2 3" xfId="841"/>
    <cellStyle name="Normal 17 2 2 2 2 3 2" xfId="1942"/>
    <cellStyle name="Normal 17 2 2 2 2 3 2 2" xfId="4140"/>
    <cellStyle name="Normal 17 2 2 2 2 3 3" xfId="3042"/>
    <cellStyle name="Normal 17 2 2 2 2 4" xfId="1447"/>
    <cellStyle name="Normal 17 2 2 2 2 4 2" xfId="2547"/>
    <cellStyle name="Normal 17 2 2 2 2 4 2 2" xfId="4745"/>
    <cellStyle name="Normal 17 2 2 2 2 4 3" xfId="3647"/>
    <cellStyle name="Normal 17 2 2 2 2 5" xfId="1721"/>
    <cellStyle name="Normal 17 2 2 2 2 5 2" xfId="3919"/>
    <cellStyle name="Normal 17 2 2 2 2 6" xfId="2821"/>
    <cellStyle name="Normal 17 2 2 2 3" xfId="1047"/>
    <cellStyle name="Normal 17 2 2 2 3 2" xfId="2148"/>
    <cellStyle name="Normal 17 2 2 2 3 2 2" xfId="4346"/>
    <cellStyle name="Normal 17 2 2 2 3 3" xfId="3248"/>
    <cellStyle name="Normal 17 2 2 2 4" xfId="711"/>
    <cellStyle name="Normal 17 2 2 2 4 2" xfId="1812"/>
    <cellStyle name="Normal 17 2 2 2 4 2 2" xfId="4010"/>
    <cellStyle name="Normal 17 2 2 2 4 3" xfId="2912"/>
    <cellStyle name="Normal 17 2 2 2 5" xfId="1319"/>
    <cellStyle name="Normal 17 2 2 2 5 2" xfId="2419"/>
    <cellStyle name="Normal 17 2 2 2 5 2 2" xfId="4617"/>
    <cellStyle name="Normal 17 2 2 2 5 3" xfId="3519"/>
    <cellStyle name="Normal 17 2 2 2 6" xfId="1593"/>
    <cellStyle name="Normal 17 2 2 2 6 2" xfId="3791"/>
    <cellStyle name="Normal 17 2 2 2 7" xfId="2693"/>
    <cellStyle name="Normal 17 2 2 3" xfId="402"/>
    <cellStyle name="Normal 17 2 2 3 2" xfId="1110"/>
    <cellStyle name="Normal 17 2 2 3 2 2" xfId="2211"/>
    <cellStyle name="Normal 17 2 2 3 2 2 2" xfId="4409"/>
    <cellStyle name="Normal 17 2 2 3 2 3" xfId="3311"/>
    <cellStyle name="Normal 17 2 2 3 3" xfId="840"/>
    <cellStyle name="Normal 17 2 2 3 3 2" xfId="1941"/>
    <cellStyle name="Normal 17 2 2 3 3 2 2" xfId="4139"/>
    <cellStyle name="Normal 17 2 2 3 3 3" xfId="3041"/>
    <cellStyle name="Normal 17 2 2 3 4" xfId="1383"/>
    <cellStyle name="Normal 17 2 2 3 4 2" xfId="2483"/>
    <cellStyle name="Normal 17 2 2 3 4 2 2" xfId="4681"/>
    <cellStyle name="Normal 17 2 2 3 4 3" xfId="3583"/>
    <cellStyle name="Normal 17 2 2 3 5" xfId="1657"/>
    <cellStyle name="Normal 17 2 2 3 5 2" xfId="3855"/>
    <cellStyle name="Normal 17 2 2 3 6" xfId="2757"/>
    <cellStyle name="Normal 17 2 2 4" xfId="983"/>
    <cellStyle name="Normal 17 2 2 4 2" xfId="2084"/>
    <cellStyle name="Normal 17 2 2 4 2 2" xfId="4282"/>
    <cellStyle name="Normal 17 2 2 4 3" xfId="3184"/>
    <cellStyle name="Normal 17 2 2 5" xfId="710"/>
    <cellStyle name="Normal 17 2 2 5 2" xfId="1811"/>
    <cellStyle name="Normal 17 2 2 5 2 2" xfId="4009"/>
    <cellStyle name="Normal 17 2 2 5 3" xfId="2911"/>
    <cellStyle name="Normal 17 2 2 6" xfId="1255"/>
    <cellStyle name="Normal 17 2 2 6 2" xfId="2355"/>
    <cellStyle name="Normal 17 2 2 6 2 2" xfId="4553"/>
    <cellStyle name="Normal 17 2 2 6 3" xfId="3455"/>
    <cellStyle name="Normal 17 2 2 7" xfId="1529"/>
    <cellStyle name="Normal 17 2 2 7 2" xfId="3727"/>
    <cellStyle name="Normal 17 2 2 8" xfId="2629"/>
    <cellStyle name="Normal 17 2 3" xfId="302"/>
    <cellStyle name="Normal 17 2 3 2" xfId="434"/>
    <cellStyle name="Normal 17 2 3 2 2" xfId="1142"/>
    <cellStyle name="Normal 17 2 3 2 2 2" xfId="2243"/>
    <cellStyle name="Normal 17 2 3 2 2 2 2" xfId="4441"/>
    <cellStyle name="Normal 17 2 3 2 2 3" xfId="3343"/>
    <cellStyle name="Normal 17 2 3 2 3" xfId="842"/>
    <cellStyle name="Normal 17 2 3 2 3 2" xfId="1943"/>
    <cellStyle name="Normal 17 2 3 2 3 2 2" xfId="4141"/>
    <cellStyle name="Normal 17 2 3 2 3 3" xfId="3043"/>
    <cellStyle name="Normal 17 2 3 2 4" xfId="1415"/>
    <cellStyle name="Normal 17 2 3 2 4 2" xfId="2515"/>
    <cellStyle name="Normal 17 2 3 2 4 2 2" xfId="4713"/>
    <cellStyle name="Normal 17 2 3 2 4 3" xfId="3615"/>
    <cellStyle name="Normal 17 2 3 2 5" xfId="1689"/>
    <cellStyle name="Normal 17 2 3 2 5 2" xfId="3887"/>
    <cellStyle name="Normal 17 2 3 2 6" xfId="2789"/>
    <cellStyle name="Normal 17 2 3 3" xfId="1015"/>
    <cellStyle name="Normal 17 2 3 3 2" xfId="2116"/>
    <cellStyle name="Normal 17 2 3 3 2 2" xfId="4314"/>
    <cellStyle name="Normal 17 2 3 3 3" xfId="3216"/>
    <cellStyle name="Normal 17 2 3 4" xfId="712"/>
    <cellStyle name="Normal 17 2 3 4 2" xfId="1813"/>
    <cellStyle name="Normal 17 2 3 4 2 2" xfId="4011"/>
    <cellStyle name="Normal 17 2 3 4 3" xfId="2913"/>
    <cellStyle name="Normal 17 2 3 5" xfId="1287"/>
    <cellStyle name="Normal 17 2 3 5 2" xfId="2387"/>
    <cellStyle name="Normal 17 2 3 5 2 2" xfId="4585"/>
    <cellStyle name="Normal 17 2 3 5 3" xfId="3487"/>
    <cellStyle name="Normal 17 2 3 6" xfId="1561"/>
    <cellStyle name="Normal 17 2 3 6 2" xfId="3759"/>
    <cellStyle name="Normal 17 2 3 7" xfId="2661"/>
    <cellStyle name="Normal 17 2 4" xfId="370"/>
    <cellStyle name="Normal 17 2 4 2" xfId="1078"/>
    <cellStyle name="Normal 17 2 4 2 2" xfId="2179"/>
    <cellStyle name="Normal 17 2 4 2 2 2" xfId="4377"/>
    <cellStyle name="Normal 17 2 4 2 3" xfId="3279"/>
    <cellStyle name="Normal 17 2 4 3" xfId="839"/>
    <cellStyle name="Normal 17 2 4 3 2" xfId="1940"/>
    <cellStyle name="Normal 17 2 4 3 2 2" xfId="4138"/>
    <cellStyle name="Normal 17 2 4 3 3" xfId="3040"/>
    <cellStyle name="Normal 17 2 4 4" xfId="1351"/>
    <cellStyle name="Normal 17 2 4 4 2" xfId="2451"/>
    <cellStyle name="Normal 17 2 4 4 2 2" xfId="4649"/>
    <cellStyle name="Normal 17 2 4 4 3" xfId="3551"/>
    <cellStyle name="Normal 17 2 4 5" xfId="1625"/>
    <cellStyle name="Normal 17 2 4 5 2" xfId="3823"/>
    <cellStyle name="Normal 17 2 4 6" xfId="2725"/>
    <cellStyle name="Normal 17 2 5" xfId="951"/>
    <cellStyle name="Normal 17 2 5 2" xfId="2052"/>
    <cellStyle name="Normal 17 2 5 2 2" xfId="4250"/>
    <cellStyle name="Normal 17 2 5 3" xfId="3152"/>
    <cellStyle name="Normal 17 2 6" xfId="709"/>
    <cellStyle name="Normal 17 2 6 2" xfId="1810"/>
    <cellStyle name="Normal 17 2 6 2 2" xfId="4008"/>
    <cellStyle name="Normal 17 2 6 3" xfId="2910"/>
    <cellStyle name="Normal 17 2 7" xfId="1223"/>
    <cellStyle name="Normal 17 2 7 2" xfId="2323"/>
    <cellStyle name="Normal 17 2 7 2 2" xfId="4521"/>
    <cellStyle name="Normal 17 2 7 3" xfId="3423"/>
    <cellStyle name="Normal 17 2 8" xfId="1497"/>
    <cellStyle name="Normal 17 2 8 2" xfId="3695"/>
    <cellStyle name="Normal 17 2 9" xfId="2597"/>
    <cellStyle name="Normal 17 3" xfId="254"/>
    <cellStyle name="Normal 17 3 2" xfId="318"/>
    <cellStyle name="Normal 17 3 2 2" xfId="450"/>
    <cellStyle name="Normal 17 3 2 2 2" xfId="1158"/>
    <cellStyle name="Normal 17 3 2 2 2 2" xfId="2259"/>
    <cellStyle name="Normal 17 3 2 2 2 2 2" xfId="4457"/>
    <cellStyle name="Normal 17 3 2 2 2 3" xfId="3359"/>
    <cellStyle name="Normal 17 3 2 2 3" xfId="844"/>
    <cellStyle name="Normal 17 3 2 2 3 2" xfId="1945"/>
    <cellStyle name="Normal 17 3 2 2 3 2 2" xfId="4143"/>
    <cellStyle name="Normal 17 3 2 2 3 3" xfId="3045"/>
    <cellStyle name="Normal 17 3 2 2 4" xfId="1431"/>
    <cellStyle name="Normal 17 3 2 2 4 2" xfId="2531"/>
    <cellStyle name="Normal 17 3 2 2 4 2 2" xfId="4729"/>
    <cellStyle name="Normal 17 3 2 2 4 3" xfId="3631"/>
    <cellStyle name="Normal 17 3 2 2 5" xfId="1705"/>
    <cellStyle name="Normal 17 3 2 2 5 2" xfId="3903"/>
    <cellStyle name="Normal 17 3 2 2 6" xfId="2805"/>
    <cellStyle name="Normal 17 3 2 3" xfId="1031"/>
    <cellStyle name="Normal 17 3 2 3 2" xfId="2132"/>
    <cellStyle name="Normal 17 3 2 3 2 2" xfId="4330"/>
    <cellStyle name="Normal 17 3 2 3 3" xfId="3232"/>
    <cellStyle name="Normal 17 3 2 4" xfId="714"/>
    <cellStyle name="Normal 17 3 2 4 2" xfId="1815"/>
    <cellStyle name="Normal 17 3 2 4 2 2" xfId="4013"/>
    <cellStyle name="Normal 17 3 2 4 3" xfId="2915"/>
    <cellStyle name="Normal 17 3 2 5" xfId="1303"/>
    <cellStyle name="Normal 17 3 2 5 2" xfId="2403"/>
    <cellStyle name="Normal 17 3 2 5 2 2" xfId="4601"/>
    <cellStyle name="Normal 17 3 2 5 3" xfId="3503"/>
    <cellStyle name="Normal 17 3 2 6" xfId="1577"/>
    <cellStyle name="Normal 17 3 2 6 2" xfId="3775"/>
    <cellStyle name="Normal 17 3 2 7" xfId="2677"/>
    <cellStyle name="Normal 17 3 3" xfId="386"/>
    <cellStyle name="Normal 17 3 3 2" xfId="1094"/>
    <cellStyle name="Normal 17 3 3 2 2" xfId="2195"/>
    <cellStyle name="Normal 17 3 3 2 2 2" xfId="4393"/>
    <cellStyle name="Normal 17 3 3 2 3" xfId="3295"/>
    <cellStyle name="Normal 17 3 3 3" xfId="843"/>
    <cellStyle name="Normal 17 3 3 3 2" xfId="1944"/>
    <cellStyle name="Normal 17 3 3 3 2 2" xfId="4142"/>
    <cellStyle name="Normal 17 3 3 3 3" xfId="3044"/>
    <cellStyle name="Normal 17 3 3 4" xfId="1367"/>
    <cellStyle name="Normal 17 3 3 4 2" xfId="2467"/>
    <cellStyle name="Normal 17 3 3 4 2 2" xfId="4665"/>
    <cellStyle name="Normal 17 3 3 4 3" xfId="3567"/>
    <cellStyle name="Normal 17 3 3 5" xfId="1641"/>
    <cellStyle name="Normal 17 3 3 5 2" xfId="3839"/>
    <cellStyle name="Normal 17 3 3 6" xfId="2741"/>
    <cellStyle name="Normal 17 3 4" xfId="967"/>
    <cellStyle name="Normal 17 3 4 2" xfId="2068"/>
    <cellStyle name="Normal 17 3 4 2 2" xfId="4266"/>
    <cellStyle name="Normal 17 3 4 3" xfId="3168"/>
    <cellStyle name="Normal 17 3 5" xfId="713"/>
    <cellStyle name="Normal 17 3 5 2" xfId="1814"/>
    <cellStyle name="Normal 17 3 5 2 2" xfId="4012"/>
    <cellStyle name="Normal 17 3 5 3" xfId="2914"/>
    <cellStyle name="Normal 17 3 6" xfId="1239"/>
    <cellStyle name="Normal 17 3 6 2" xfId="2339"/>
    <cellStyle name="Normal 17 3 6 2 2" xfId="4537"/>
    <cellStyle name="Normal 17 3 6 3" xfId="3439"/>
    <cellStyle name="Normal 17 3 7" xfId="1513"/>
    <cellStyle name="Normal 17 3 7 2" xfId="3711"/>
    <cellStyle name="Normal 17 3 8" xfId="2613"/>
    <cellStyle name="Normal 17 4" xfId="286"/>
    <cellStyle name="Normal 17 4 2" xfId="418"/>
    <cellStyle name="Normal 17 4 2 2" xfId="1126"/>
    <cellStyle name="Normal 17 4 2 2 2" xfId="2227"/>
    <cellStyle name="Normal 17 4 2 2 2 2" xfId="4425"/>
    <cellStyle name="Normal 17 4 2 2 3" xfId="3327"/>
    <cellStyle name="Normal 17 4 2 3" xfId="845"/>
    <cellStyle name="Normal 17 4 2 3 2" xfId="1946"/>
    <cellStyle name="Normal 17 4 2 3 2 2" xfId="4144"/>
    <cellStyle name="Normal 17 4 2 3 3" xfId="3046"/>
    <cellStyle name="Normal 17 4 2 4" xfId="1399"/>
    <cellStyle name="Normal 17 4 2 4 2" xfId="2499"/>
    <cellStyle name="Normal 17 4 2 4 2 2" xfId="4697"/>
    <cellStyle name="Normal 17 4 2 4 3" xfId="3599"/>
    <cellStyle name="Normal 17 4 2 5" xfId="1673"/>
    <cellStyle name="Normal 17 4 2 5 2" xfId="3871"/>
    <cellStyle name="Normal 17 4 2 6" xfId="2773"/>
    <cellStyle name="Normal 17 4 3" xfId="999"/>
    <cellStyle name="Normal 17 4 3 2" xfId="2100"/>
    <cellStyle name="Normal 17 4 3 2 2" xfId="4298"/>
    <cellStyle name="Normal 17 4 3 3" xfId="3200"/>
    <cellStyle name="Normal 17 4 4" xfId="715"/>
    <cellStyle name="Normal 17 4 4 2" xfId="1816"/>
    <cellStyle name="Normal 17 4 4 2 2" xfId="4014"/>
    <cellStyle name="Normal 17 4 4 3" xfId="2916"/>
    <cellStyle name="Normal 17 4 5" xfId="1271"/>
    <cellStyle name="Normal 17 4 5 2" xfId="2371"/>
    <cellStyle name="Normal 17 4 5 2 2" xfId="4569"/>
    <cellStyle name="Normal 17 4 5 3" xfId="3471"/>
    <cellStyle name="Normal 17 4 6" xfId="1545"/>
    <cellStyle name="Normal 17 4 6 2" xfId="3743"/>
    <cellStyle name="Normal 17 4 7" xfId="2645"/>
    <cellStyle name="Normal 17 5" xfId="354"/>
    <cellStyle name="Normal 17 5 2" xfId="1063"/>
    <cellStyle name="Normal 17 5 2 2" xfId="2164"/>
    <cellStyle name="Normal 17 5 2 2 2" xfId="4362"/>
    <cellStyle name="Normal 17 5 2 3" xfId="3264"/>
    <cellStyle name="Normal 17 5 3" xfId="838"/>
    <cellStyle name="Normal 17 5 3 2" xfId="1939"/>
    <cellStyle name="Normal 17 5 3 2 2" xfId="4137"/>
    <cellStyle name="Normal 17 5 3 3" xfId="3039"/>
    <cellStyle name="Normal 17 5 4" xfId="1335"/>
    <cellStyle name="Normal 17 5 4 2" xfId="2435"/>
    <cellStyle name="Normal 17 5 4 2 2" xfId="4633"/>
    <cellStyle name="Normal 17 5 4 3" xfId="3535"/>
    <cellStyle name="Normal 17 5 5" xfId="1609"/>
    <cellStyle name="Normal 17 5 5 2" xfId="3807"/>
    <cellStyle name="Normal 17 5 6" xfId="2709"/>
    <cellStyle name="Normal 17 6" xfId="643"/>
    <cellStyle name="Normal 17 6 2" xfId="919"/>
    <cellStyle name="Normal 17 6 2 2" xfId="2020"/>
    <cellStyle name="Normal 17 6 2 2 2" xfId="4218"/>
    <cellStyle name="Normal 17 6 2 3" xfId="3120"/>
    <cellStyle name="Normal 17 6 3" xfId="1744"/>
    <cellStyle name="Normal 17 6 3 2" xfId="3942"/>
    <cellStyle name="Normal 17 6 4" xfId="2844"/>
    <cellStyle name="Normal 17 7" xfId="935"/>
    <cellStyle name="Normal 17 7 2" xfId="2036"/>
    <cellStyle name="Normal 17 7 2 2" xfId="4234"/>
    <cellStyle name="Normal 17 7 3" xfId="3136"/>
    <cellStyle name="Normal 17 8" xfId="708"/>
    <cellStyle name="Normal 17 8 2" xfId="1809"/>
    <cellStyle name="Normal 17 8 2 2" xfId="4007"/>
    <cellStyle name="Normal 17 8 3" xfId="2909"/>
    <cellStyle name="Normal 17 9" xfId="1191"/>
    <cellStyle name="Normal 17 9 2" xfId="2291"/>
    <cellStyle name="Normal 17 9 2 2" xfId="4489"/>
    <cellStyle name="Normal 17 9 3" xfId="3391"/>
    <cellStyle name="Normal 18" xfId="203"/>
    <cellStyle name="Normal 18 10" xfId="1208"/>
    <cellStyle name="Normal 18 10 2" xfId="2308"/>
    <cellStyle name="Normal 18 10 2 2" xfId="4506"/>
    <cellStyle name="Normal 18 10 3" xfId="3408"/>
    <cellStyle name="Normal 18 11" xfId="1464"/>
    <cellStyle name="Normal 18 11 2" xfId="2564"/>
    <cellStyle name="Normal 18 11 2 2" xfId="4762"/>
    <cellStyle name="Normal 18 11 3" xfId="3664"/>
    <cellStyle name="Normal 18 12" xfId="1482"/>
    <cellStyle name="Normal 18 12 2" xfId="3680"/>
    <cellStyle name="Normal 18 13" xfId="2582"/>
    <cellStyle name="Normal 18 2" xfId="239"/>
    <cellStyle name="Normal 18 2 2" xfId="271"/>
    <cellStyle name="Normal 18 2 2 2" xfId="335"/>
    <cellStyle name="Normal 18 2 2 2 2" xfId="467"/>
    <cellStyle name="Normal 18 2 2 2 2 2" xfId="1175"/>
    <cellStyle name="Normal 18 2 2 2 2 2 2" xfId="2276"/>
    <cellStyle name="Normal 18 2 2 2 2 2 2 2" xfId="4474"/>
    <cellStyle name="Normal 18 2 2 2 2 2 3" xfId="3376"/>
    <cellStyle name="Normal 18 2 2 2 2 3" xfId="849"/>
    <cellStyle name="Normal 18 2 2 2 2 3 2" xfId="1950"/>
    <cellStyle name="Normal 18 2 2 2 2 3 2 2" xfId="4148"/>
    <cellStyle name="Normal 18 2 2 2 2 3 3" xfId="3050"/>
    <cellStyle name="Normal 18 2 2 2 2 4" xfId="1448"/>
    <cellStyle name="Normal 18 2 2 2 2 4 2" xfId="2548"/>
    <cellStyle name="Normal 18 2 2 2 2 4 2 2" xfId="4746"/>
    <cellStyle name="Normal 18 2 2 2 2 4 3" xfId="3648"/>
    <cellStyle name="Normal 18 2 2 2 2 5" xfId="1722"/>
    <cellStyle name="Normal 18 2 2 2 2 5 2" xfId="3920"/>
    <cellStyle name="Normal 18 2 2 2 2 6" xfId="2822"/>
    <cellStyle name="Normal 18 2 2 2 3" xfId="1048"/>
    <cellStyle name="Normal 18 2 2 2 3 2" xfId="2149"/>
    <cellStyle name="Normal 18 2 2 2 3 2 2" xfId="4347"/>
    <cellStyle name="Normal 18 2 2 2 3 3" xfId="3249"/>
    <cellStyle name="Normal 18 2 2 2 4" xfId="719"/>
    <cellStyle name="Normal 18 2 2 2 4 2" xfId="1820"/>
    <cellStyle name="Normal 18 2 2 2 4 2 2" xfId="4018"/>
    <cellStyle name="Normal 18 2 2 2 4 3" xfId="2920"/>
    <cellStyle name="Normal 18 2 2 2 5" xfId="1320"/>
    <cellStyle name="Normal 18 2 2 2 5 2" xfId="2420"/>
    <cellStyle name="Normal 18 2 2 2 5 2 2" xfId="4618"/>
    <cellStyle name="Normal 18 2 2 2 5 3" xfId="3520"/>
    <cellStyle name="Normal 18 2 2 2 6" xfId="1594"/>
    <cellStyle name="Normal 18 2 2 2 6 2" xfId="3792"/>
    <cellStyle name="Normal 18 2 2 2 7" xfId="2694"/>
    <cellStyle name="Normal 18 2 2 3" xfId="403"/>
    <cellStyle name="Normal 18 2 2 3 2" xfId="1111"/>
    <cellStyle name="Normal 18 2 2 3 2 2" xfId="2212"/>
    <cellStyle name="Normal 18 2 2 3 2 2 2" xfId="4410"/>
    <cellStyle name="Normal 18 2 2 3 2 3" xfId="3312"/>
    <cellStyle name="Normal 18 2 2 3 3" xfId="848"/>
    <cellStyle name="Normal 18 2 2 3 3 2" xfId="1949"/>
    <cellStyle name="Normal 18 2 2 3 3 2 2" xfId="4147"/>
    <cellStyle name="Normal 18 2 2 3 3 3" xfId="3049"/>
    <cellStyle name="Normal 18 2 2 3 4" xfId="1384"/>
    <cellStyle name="Normal 18 2 2 3 4 2" xfId="2484"/>
    <cellStyle name="Normal 18 2 2 3 4 2 2" xfId="4682"/>
    <cellStyle name="Normal 18 2 2 3 4 3" xfId="3584"/>
    <cellStyle name="Normal 18 2 2 3 5" xfId="1658"/>
    <cellStyle name="Normal 18 2 2 3 5 2" xfId="3856"/>
    <cellStyle name="Normal 18 2 2 3 6" xfId="2758"/>
    <cellStyle name="Normal 18 2 2 4" xfId="984"/>
    <cellStyle name="Normal 18 2 2 4 2" xfId="2085"/>
    <cellStyle name="Normal 18 2 2 4 2 2" xfId="4283"/>
    <cellStyle name="Normal 18 2 2 4 3" xfId="3185"/>
    <cellStyle name="Normal 18 2 2 5" xfId="718"/>
    <cellStyle name="Normal 18 2 2 5 2" xfId="1819"/>
    <cellStyle name="Normal 18 2 2 5 2 2" xfId="4017"/>
    <cellStyle name="Normal 18 2 2 5 3" xfId="2919"/>
    <cellStyle name="Normal 18 2 2 6" xfId="1256"/>
    <cellStyle name="Normal 18 2 2 6 2" xfId="2356"/>
    <cellStyle name="Normal 18 2 2 6 2 2" xfId="4554"/>
    <cellStyle name="Normal 18 2 2 6 3" xfId="3456"/>
    <cellStyle name="Normal 18 2 2 7" xfId="1530"/>
    <cellStyle name="Normal 18 2 2 7 2" xfId="3728"/>
    <cellStyle name="Normal 18 2 2 8" xfId="2630"/>
    <cellStyle name="Normal 18 2 3" xfId="303"/>
    <cellStyle name="Normal 18 2 3 2" xfId="435"/>
    <cellStyle name="Normal 18 2 3 2 2" xfId="1143"/>
    <cellStyle name="Normal 18 2 3 2 2 2" xfId="2244"/>
    <cellStyle name="Normal 18 2 3 2 2 2 2" xfId="4442"/>
    <cellStyle name="Normal 18 2 3 2 2 3" xfId="3344"/>
    <cellStyle name="Normal 18 2 3 2 3" xfId="850"/>
    <cellStyle name="Normal 18 2 3 2 3 2" xfId="1951"/>
    <cellStyle name="Normal 18 2 3 2 3 2 2" xfId="4149"/>
    <cellStyle name="Normal 18 2 3 2 3 3" xfId="3051"/>
    <cellStyle name="Normal 18 2 3 2 4" xfId="1416"/>
    <cellStyle name="Normal 18 2 3 2 4 2" xfId="2516"/>
    <cellStyle name="Normal 18 2 3 2 4 2 2" xfId="4714"/>
    <cellStyle name="Normal 18 2 3 2 4 3" xfId="3616"/>
    <cellStyle name="Normal 18 2 3 2 5" xfId="1690"/>
    <cellStyle name="Normal 18 2 3 2 5 2" xfId="3888"/>
    <cellStyle name="Normal 18 2 3 2 6" xfId="2790"/>
    <cellStyle name="Normal 18 2 3 3" xfId="1016"/>
    <cellStyle name="Normal 18 2 3 3 2" xfId="2117"/>
    <cellStyle name="Normal 18 2 3 3 2 2" xfId="4315"/>
    <cellStyle name="Normal 18 2 3 3 3" xfId="3217"/>
    <cellStyle name="Normal 18 2 3 4" xfId="720"/>
    <cellStyle name="Normal 18 2 3 4 2" xfId="1821"/>
    <cellStyle name="Normal 18 2 3 4 2 2" xfId="4019"/>
    <cellStyle name="Normal 18 2 3 4 3" xfId="2921"/>
    <cellStyle name="Normal 18 2 3 5" xfId="1288"/>
    <cellStyle name="Normal 18 2 3 5 2" xfId="2388"/>
    <cellStyle name="Normal 18 2 3 5 2 2" xfId="4586"/>
    <cellStyle name="Normal 18 2 3 5 3" xfId="3488"/>
    <cellStyle name="Normal 18 2 3 6" xfId="1562"/>
    <cellStyle name="Normal 18 2 3 6 2" xfId="3760"/>
    <cellStyle name="Normal 18 2 3 7" xfId="2662"/>
    <cellStyle name="Normal 18 2 4" xfId="371"/>
    <cellStyle name="Normal 18 2 4 2" xfId="1079"/>
    <cellStyle name="Normal 18 2 4 2 2" xfId="2180"/>
    <cellStyle name="Normal 18 2 4 2 2 2" xfId="4378"/>
    <cellStyle name="Normal 18 2 4 2 3" xfId="3280"/>
    <cellStyle name="Normal 18 2 4 3" xfId="847"/>
    <cellStyle name="Normal 18 2 4 3 2" xfId="1948"/>
    <cellStyle name="Normal 18 2 4 3 2 2" xfId="4146"/>
    <cellStyle name="Normal 18 2 4 3 3" xfId="3048"/>
    <cellStyle name="Normal 18 2 4 4" xfId="1352"/>
    <cellStyle name="Normal 18 2 4 4 2" xfId="2452"/>
    <cellStyle name="Normal 18 2 4 4 2 2" xfId="4650"/>
    <cellStyle name="Normal 18 2 4 4 3" xfId="3552"/>
    <cellStyle name="Normal 18 2 4 5" xfId="1626"/>
    <cellStyle name="Normal 18 2 4 5 2" xfId="3824"/>
    <cellStyle name="Normal 18 2 4 6" xfId="2726"/>
    <cellStyle name="Normal 18 2 5" xfId="952"/>
    <cellStyle name="Normal 18 2 5 2" xfId="2053"/>
    <cellStyle name="Normal 18 2 5 2 2" xfId="4251"/>
    <cellStyle name="Normal 18 2 5 3" xfId="3153"/>
    <cellStyle name="Normal 18 2 6" xfId="717"/>
    <cellStyle name="Normal 18 2 6 2" xfId="1818"/>
    <cellStyle name="Normal 18 2 6 2 2" xfId="4016"/>
    <cellStyle name="Normal 18 2 6 3" xfId="2918"/>
    <cellStyle name="Normal 18 2 7" xfId="1224"/>
    <cellStyle name="Normal 18 2 7 2" xfId="2324"/>
    <cellStyle name="Normal 18 2 7 2 2" xfId="4522"/>
    <cellStyle name="Normal 18 2 7 3" xfId="3424"/>
    <cellStyle name="Normal 18 2 8" xfId="1498"/>
    <cellStyle name="Normal 18 2 8 2" xfId="3696"/>
    <cellStyle name="Normal 18 2 9" xfId="2598"/>
    <cellStyle name="Normal 18 3" xfId="255"/>
    <cellStyle name="Normal 18 3 2" xfId="319"/>
    <cellStyle name="Normal 18 3 2 2" xfId="451"/>
    <cellStyle name="Normal 18 3 2 2 2" xfId="1159"/>
    <cellStyle name="Normal 18 3 2 2 2 2" xfId="2260"/>
    <cellStyle name="Normal 18 3 2 2 2 2 2" xfId="4458"/>
    <cellStyle name="Normal 18 3 2 2 2 3" xfId="3360"/>
    <cellStyle name="Normal 18 3 2 2 3" xfId="852"/>
    <cellStyle name="Normal 18 3 2 2 3 2" xfId="1953"/>
    <cellStyle name="Normal 18 3 2 2 3 2 2" xfId="4151"/>
    <cellStyle name="Normal 18 3 2 2 3 3" xfId="3053"/>
    <cellStyle name="Normal 18 3 2 2 4" xfId="1432"/>
    <cellStyle name="Normal 18 3 2 2 4 2" xfId="2532"/>
    <cellStyle name="Normal 18 3 2 2 4 2 2" xfId="4730"/>
    <cellStyle name="Normal 18 3 2 2 4 3" xfId="3632"/>
    <cellStyle name="Normal 18 3 2 2 5" xfId="1706"/>
    <cellStyle name="Normal 18 3 2 2 5 2" xfId="3904"/>
    <cellStyle name="Normal 18 3 2 2 6" xfId="2806"/>
    <cellStyle name="Normal 18 3 2 3" xfId="1032"/>
    <cellStyle name="Normal 18 3 2 3 2" xfId="2133"/>
    <cellStyle name="Normal 18 3 2 3 2 2" xfId="4331"/>
    <cellStyle name="Normal 18 3 2 3 3" xfId="3233"/>
    <cellStyle name="Normal 18 3 2 4" xfId="722"/>
    <cellStyle name="Normal 18 3 2 4 2" xfId="1823"/>
    <cellStyle name="Normal 18 3 2 4 2 2" xfId="4021"/>
    <cellStyle name="Normal 18 3 2 4 3" xfId="2923"/>
    <cellStyle name="Normal 18 3 2 5" xfId="1304"/>
    <cellStyle name="Normal 18 3 2 5 2" xfId="2404"/>
    <cellStyle name="Normal 18 3 2 5 2 2" xfId="4602"/>
    <cellStyle name="Normal 18 3 2 5 3" xfId="3504"/>
    <cellStyle name="Normal 18 3 2 6" xfId="1578"/>
    <cellStyle name="Normal 18 3 2 6 2" xfId="3776"/>
    <cellStyle name="Normal 18 3 2 7" xfId="2678"/>
    <cellStyle name="Normal 18 3 3" xfId="387"/>
    <cellStyle name="Normal 18 3 3 2" xfId="1095"/>
    <cellStyle name="Normal 18 3 3 2 2" xfId="2196"/>
    <cellStyle name="Normal 18 3 3 2 2 2" xfId="4394"/>
    <cellStyle name="Normal 18 3 3 2 3" xfId="3296"/>
    <cellStyle name="Normal 18 3 3 3" xfId="851"/>
    <cellStyle name="Normal 18 3 3 3 2" xfId="1952"/>
    <cellStyle name="Normal 18 3 3 3 2 2" xfId="4150"/>
    <cellStyle name="Normal 18 3 3 3 3" xfId="3052"/>
    <cellStyle name="Normal 18 3 3 4" xfId="1368"/>
    <cellStyle name="Normal 18 3 3 4 2" xfId="2468"/>
    <cellStyle name="Normal 18 3 3 4 2 2" xfId="4666"/>
    <cellStyle name="Normal 18 3 3 4 3" xfId="3568"/>
    <cellStyle name="Normal 18 3 3 5" xfId="1642"/>
    <cellStyle name="Normal 18 3 3 5 2" xfId="3840"/>
    <cellStyle name="Normal 18 3 3 6" xfId="2742"/>
    <cellStyle name="Normal 18 3 4" xfId="968"/>
    <cellStyle name="Normal 18 3 4 2" xfId="2069"/>
    <cellStyle name="Normal 18 3 4 2 2" xfId="4267"/>
    <cellStyle name="Normal 18 3 4 3" xfId="3169"/>
    <cellStyle name="Normal 18 3 5" xfId="721"/>
    <cellStyle name="Normal 18 3 5 2" xfId="1822"/>
    <cellStyle name="Normal 18 3 5 2 2" xfId="4020"/>
    <cellStyle name="Normal 18 3 5 3" xfId="2922"/>
    <cellStyle name="Normal 18 3 6" xfId="1240"/>
    <cellStyle name="Normal 18 3 6 2" xfId="2340"/>
    <cellStyle name="Normal 18 3 6 2 2" xfId="4538"/>
    <cellStyle name="Normal 18 3 6 3" xfId="3440"/>
    <cellStyle name="Normal 18 3 7" xfId="1514"/>
    <cellStyle name="Normal 18 3 7 2" xfId="3712"/>
    <cellStyle name="Normal 18 3 8" xfId="2614"/>
    <cellStyle name="Normal 18 4" xfId="287"/>
    <cellStyle name="Normal 18 4 2" xfId="419"/>
    <cellStyle name="Normal 18 4 2 2" xfId="1127"/>
    <cellStyle name="Normal 18 4 2 2 2" xfId="2228"/>
    <cellStyle name="Normal 18 4 2 2 2 2" xfId="4426"/>
    <cellStyle name="Normal 18 4 2 2 3" xfId="3328"/>
    <cellStyle name="Normal 18 4 2 3" xfId="853"/>
    <cellStyle name="Normal 18 4 2 3 2" xfId="1954"/>
    <cellStyle name="Normal 18 4 2 3 2 2" xfId="4152"/>
    <cellStyle name="Normal 18 4 2 3 3" xfId="3054"/>
    <cellStyle name="Normal 18 4 2 4" xfId="1400"/>
    <cellStyle name="Normal 18 4 2 4 2" xfId="2500"/>
    <cellStyle name="Normal 18 4 2 4 2 2" xfId="4698"/>
    <cellStyle name="Normal 18 4 2 4 3" xfId="3600"/>
    <cellStyle name="Normal 18 4 2 5" xfId="1674"/>
    <cellStyle name="Normal 18 4 2 5 2" xfId="3872"/>
    <cellStyle name="Normal 18 4 2 6" xfId="2774"/>
    <cellStyle name="Normal 18 4 3" xfId="1000"/>
    <cellStyle name="Normal 18 4 3 2" xfId="2101"/>
    <cellStyle name="Normal 18 4 3 2 2" xfId="4299"/>
    <cellStyle name="Normal 18 4 3 3" xfId="3201"/>
    <cellStyle name="Normal 18 4 4" xfId="723"/>
    <cellStyle name="Normal 18 4 4 2" xfId="1824"/>
    <cellStyle name="Normal 18 4 4 2 2" xfId="4022"/>
    <cellStyle name="Normal 18 4 4 3" xfId="2924"/>
    <cellStyle name="Normal 18 4 5" xfId="1272"/>
    <cellStyle name="Normal 18 4 5 2" xfId="2372"/>
    <cellStyle name="Normal 18 4 5 2 2" xfId="4570"/>
    <cellStyle name="Normal 18 4 5 3" xfId="3472"/>
    <cellStyle name="Normal 18 4 6" xfId="1546"/>
    <cellStyle name="Normal 18 4 6 2" xfId="3744"/>
    <cellStyle name="Normal 18 4 7" xfId="2646"/>
    <cellStyle name="Normal 18 5" xfId="355"/>
    <cellStyle name="Normal 18 5 2" xfId="1064"/>
    <cellStyle name="Normal 18 5 2 2" xfId="2165"/>
    <cellStyle name="Normal 18 5 2 2 2" xfId="4363"/>
    <cellStyle name="Normal 18 5 2 3" xfId="3265"/>
    <cellStyle name="Normal 18 5 3" xfId="846"/>
    <cellStyle name="Normal 18 5 3 2" xfId="1947"/>
    <cellStyle name="Normal 18 5 3 2 2" xfId="4145"/>
    <cellStyle name="Normal 18 5 3 3" xfId="3047"/>
    <cellStyle name="Normal 18 5 4" xfId="1336"/>
    <cellStyle name="Normal 18 5 4 2" xfId="2436"/>
    <cellStyle name="Normal 18 5 4 2 2" xfId="4634"/>
    <cellStyle name="Normal 18 5 4 3" xfId="3536"/>
    <cellStyle name="Normal 18 5 5" xfId="1610"/>
    <cellStyle name="Normal 18 5 5 2" xfId="3808"/>
    <cellStyle name="Normal 18 5 6" xfId="2710"/>
    <cellStyle name="Normal 18 6" xfId="644"/>
    <cellStyle name="Normal 18 6 2" xfId="920"/>
    <cellStyle name="Normal 18 6 2 2" xfId="2021"/>
    <cellStyle name="Normal 18 6 2 2 2" xfId="4219"/>
    <cellStyle name="Normal 18 6 2 3" xfId="3121"/>
    <cellStyle name="Normal 18 6 3" xfId="1745"/>
    <cellStyle name="Normal 18 6 3 2" xfId="3943"/>
    <cellStyle name="Normal 18 6 4" xfId="2845"/>
    <cellStyle name="Normal 18 7" xfId="936"/>
    <cellStyle name="Normal 18 7 2" xfId="2037"/>
    <cellStyle name="Normal 18 7 2 2" xfId="4235"/>
    <cellStyle name="Normal 18 7 3" xfId="3137"/>
    <cellStyle name="Normal 18 8" xfId="716"/>
    <cellStyle name="Normal 18 8 2" xfId="1817"/>
    <cellStyle name="Normal 18 8 2 2" xfId="4015"/>
    <cellStyle name="Normal 18 8 3" xfId="2917"/>
    <cellStyle name="Normal 18 9" xfId="1192"/>
    <cellStyle name="Normal 18 9 2" xfId="2292"/>
    <cellStyle name="Normal 18 9 2 2" xfId="4490"/>
    <cellStyle name="Normal 18 9 3" xfId="3392"/>
    <cellStyle name="Normal 19" xfId="214"/>
    <cellStyle name="Normal 19 2" xfId="227"/>
    <cellStyle name="Normal 2" xfId="39"/>
    <cellStyle name="Normal 2 2" xfId="152"/>
    <cellStyle name="Normal 2 2 2" xfId="230"/>
    <cellStyle name="Normal 2 3" xfId="151"/>
    <cellStyle name="Normal 2 3 2" xfId="226"/>
    <cellStyle name="Normal 2 4" xfId="219"/>
    <cellStyle name="Normal 2 5" xfId="555"/>
    <cellStyle name="Normal 2 5 2" xfId="556"/>
    <cellStyle name="Normal 2_FY 11" xfId="557"/>
    <cellStyle name="Normal 20" xfId="212"/>
    <cellStyle name="Normal 20 2" xfId="221"/>
    <cellStyle name="Normal 21" xfId="215"/>
    <cellStyle name="Normal 3" xfId="40"/>
    <cellStyle name="Normal 3 2" xfId="153"/>
    <cellStyle name="Normal 3 2 2" xfId="558"/>
    <cellStyle name="Normal 3 2 2 2" xfId="4770"/>
    <cellStyle name="Normal 3 3" xfId="204"/>
    <cellStyle name="Normal 3 3 10" xfId="1209"/>
    <cellStyle name="Normal 3 3 10 2" xfId="2309"/>
    <cellStyle name="Normal 3 3 10 2 2" xfId="4507"/>
    <cellStyle name="Normal 3 3 10 3" xfId="3409"/>
    <cellStyle name="Normal 3 3 11" xfId="1483"/>
    <cellStyle name="Normal 3 3 11 2" xfId="3681"/>
    <cellStyle name="Normal 3 3 12" xfId="2583"/>
    <cellStyle name="Normal 3 3 2" xfId="240"/>
    <cellStyle name="Normal 3 3 2 2" xfId="272"/>
    <cellStyle name="Normal 3 3 2 2 2" xfId="336"/>
    <cellStyle name="Normal 3 3 2 2 2 2" xfId="468"/>
    <cellStyle name="Normal 3 3 2 2 2 2 2" xfId="1176"/>
    <cellStyle name="Normal 3 3 2 2 2 2 2 2" xfId="2277"/>
    <cellStyle name="Normal 3 3 2 2 2 2 2 2 2" xfId="4475"/>
    <cellStyle name="Normal 3 3 2 2 2 2 2 3" xfId="3377"/>
    <cellStyle name="Normal 3 3 2 2 2 2 3" xfId="857"/>
    <cellStyle name="Normal 3 3 2 2 2 2 3 2" xfId="1958"/>
    <cellStyle name="Normal 3 3 2 2 2 2 3 2 2" xfId="4156"/>
    <cellStyle name="Normal 3 3 2 2 2 2 3 3" xfId="3058"/>
    <cellStyle name="Normal 3 3 2 2 2 2 4" xfId="1449"/>
    <cellStyle name="Normal 3 3 2 2 2 2 4 2" xfId="2549"/>
    <cellStyle name="Normal 3 3 2 2 2 2 4 2 2" xfId="4747"/>
    <cellStyle name="Normal 3 3 2 2 2 2 4 3" xfId="3649"/>
    <cellStyle name="Normal 3 3 2 2 2 2 5" xfId="1723"/>
    <cellStyle name="Normal 3 3 2 2 2 2 5 2" xfId="3921"/>
    <cellStyle name="Normal 3 3 2 2 2 2 6" xfId="2823"/>
    <cellStyle name="Normal 3 3 2 2 2 3" xfId="1049"/>
    <cellStyle name="Normal 3 3 2 2 2 3 2" xfId="2150"/>
    <cellStyle name="Normal 3 3 2 2 2 3 2 2" xfId="4348"/>
    <cellStyle name="Normal 3 3 2 2 2 3 3" xfId="3250"/>
    <cellStyle name="Normal 3 3 2 2 2 4" xfId="727"/>
    <cellStyle name="Normal 3 3 2 2 2 4 2" xfId="1828"/>
    <cellStyle name="Normal 3 3 2 2 2 4 2 2" xfId="4026"/>
    <cellStyle name="Normal 3 3 2 2 2 4 3" xfId="2928"/>
    <cellStyle name="Normal 3 3 2 2 2 5" xfId="1321"/>
    <cellStyle name="Normal 3 3 2 2 2 5 2" xfId="2421"/>
    <cellStyle name="Normal 3 3 2 2 2 5 2 2" xfId="4619"/>
    <cellStyle name="Normal 3 3 2 2 2 5 3" xfId="3521"/>
    <cellStyle name="Normal 3 3 2 2 2 6" xfId="1595"/>
    <cellStyle name="Normal 3 3 2 2 2 6 2" xfId="3793"/>
    <cellStyle name="Normal 3 3 2 2 2 7" xfId="2695"/>
    <cellStyle name="Normal 3 3 2 2 3" xfId="404"/>
    <cellStyle name="Normal 3 3 2 2 3 2" xfId="1112"/>
    <cellStyle name="Normal 3 3 2 2 3 2 2" xfId="2213"/>
    <cellStyle name="Normal 3 3 2 2 3 2 2 2" xfId="4411"/>
    <cellStyle name="Normal 3 3 2 2 3 2 3" xfId="3313"/>
    <cellStyle name="Normal 3 3 2 2 3 3" xfId="856"/>
    <cellStyle name="Normal 3 3 2 2 3 3 2" xfId="1957"/>
    <cellStyle name="Normal 3 3 2 2 3 3 2 2" xfId="4155"/>
    <cellStyle name="Normal 3 3 2 2 3 3 3" xfId="3057"/>
    <cellStyle name="Normal 3 3 2 2 3 4" xfId="1385"/>
    <cellStyle name="Normal 3 3 2 2 3 4 2" xfId="2485"/>
    <cellStyle name="Normal 3 3 2 2 3 4 2 2" xfId="4683"/>
    <cellStyle name="Normal 3 3 2 2 3 4 3" xfId="3585"/>
    <cellStyle name="Normal 3 3 2 2 3 5" xfId="1659"/>
    <cellStyle name="Normal 3 3 2 2 3 5 2" xfId="3857"/>
    <cellStyle name="Normal 3 3 2 2 3 6" xfId="2759"/>
    <cellStyle name="Normal 3 3 2 2 4" xfId="985"/>
    <cellStyle name="Normal 3 3 2 2 4 2" xfId="2086"/>
    <cellStyle name="Normal 3 3 2 2 4 2 2" xfId="4284"/>
    <cellStyle name="Normal 3 3 2 2 4 3" xfId="3186"/>
    <cellStyle name="Normal 3 3 2 2 5" xfId="726"/>
    <cellStyle name="Normal 3 3 2 2 5 2" xfId="1827"/>
    <cellStyle name="Normal 3 3 2 2 5 2 2" xfId="4025"/>
    <cellStyle name="Normal 3 3 2 2 5 3" xfId="2927"/>
    <cellStyle name="Normal 3 3 2 2 6" xfId="1257"/>
    <cellStyle name="Normal 3 3 2 2 6 2" xfId="2357"/>
    <cellStyle name="Normal 3 3 2 2 6 2 2" xfId="4555"/>
    <cellStyle name="Normal 3 3 2 2 6 3" xfId="3457"/>
    <cellStyle name="Normal 3 3 2 2 7" xfId="1531"/>
    <cellStyle name="Normal 3 3 2 2 7 2" xfId="3729"/>
    <cellStyle name="Normal 3 3 2 2 8" xfId="2631"/>
    <cellStyle name="Normal 3 3 2 3" xfId="304"/>
    <cellStyle name="Normal 3 3 2 3 2" xfId="436"/>
    <cellStyle name="Normal 3 3 2 3 2 2" xfId="1144"/>
    <cellStyle name="Normal 3 3 2 3 2 2 2" xfId="2245"/>
    <cellStyle name="Normal 3 3 2 3 2 2 2 2" xfId="4443"/>
    <cellStyle name="Normal 3 3 2 3 2 2 3" xfId="3345"/>
    <cellStyle name="Normal 3 3 2 3 2 3" xfId="858"/>
    <cellStyle name="Normal 3 3 2 3 2 3 2" xfId="1959"/>
    <cellStyle name="Normal 3 3 2 3 2 3 2 2" xfId="4157"/>
    <cellStyle name="Normal 3 3 2 3 2 3 3" xfId="3059"/>
    <cellStyle name="Normal 3 3 2 3 2 4" xfId="1417"/>
    <cellStyle name="Normal 3 3 2 3 2 4 2" xfId="2517"/>
    <cellStyle name="Normal 3 3 2 3 2 4 2 2" xfId="4715"/>
    <cellStyle name="Normal 3 3 2 3 2 4 3" xfId="3617"/>
    <cellStyle name="Normal 3 3 2 3 2 5" xfId="1691"/>
    <cellStyle name="Normal 3 3 2 3 2 5 2" xfId="3889"/>
    <cellStyle name="Normal 3 3 2 3 2 6" xfId="2791"/>
    <cellStyle name="Normal 3 3 2 3 3" xfId="1017"/>
    <cellStyle name="Normal 3 3 2 3 3 2" xfId="2118"/>
    <cellStyle name="Normal 3 3 2 3 3 2 2" xfId="4316"/>
    <cellStyle name="Normal 3 3 2 3 3 3" xfId="3218"/>
    <cellStyle name="Normal 3 3 2 3 4" xfId="728"/>
    <cellStyle name="Normal 3 3 2 3 4 2" xfId="1829"/>
    <cellStyle name="Normal 3 3 2 3 4 2 2" xfId="4027"/>
    <cellStyle name="Normal 3 3 2 3 4 3" xfId="2929"/>
    <cellStyle name="Normal 3 3 2 3 5" xfId="1289"/>
    <cellStyle name="Normal 3 3 2 3 5 2" xfId="2389"/>
    <cellStyle name="Normal 3 3 2 3 5 2 2" xfId="4587"/>
    <cellStyle name="Normal 3 3 2 3 5 3" xfId="3489"/>
    <cellStyle name="Normal 3 3 2 3 6" xfId="1563"/>
    <cellStyle name="Normal 3 3 2 3 6 2" xfId="3761"/>
    <cellStyle name="Normal 3 3 2 3 7" xfId="2663"/>
    <cellStyle name="Normal 3 3 2 4" xfId="372"/>
    <cellStyle name="Normal 3 3 2 4 2" xfId="1080"/>
    <cellStyle name="Normal 3 3 2 4 2 2" xfId="2181"/>
    <cellStyle name="Normal 3 3 2 4 2 2 2" xfId="4379"/>
    <cellStyle name="Normal 3 3 2 4 2 3" xfId="3281"/>
    <cellStyle name="Normal 3 3 2 4 3" xfId="855"/>
    <cellStyle name="Normal 3 3 2 4 3 2" xfId="1956"/>
    <cellStyle name="Normal 3 3 2 4 3 2 2" xfId="4154"/>
    <cellStyle name="Normal 3 3 2 4 3 3" xfId="3056"/>
    <cellStyle name="Normal 3 3 2 4 4" xfId="1353"/>
    <cellStyle name="Normal 3 3 2 4 4 2" xfId="2453"/>
    <cellStyle name="Normal 3 3 2 4 4 2 2" xfId="4651"/>
    <cellStyle name="Normal 3 3 2 4 4 3" xfId="3553"/>
    <cellStyle name="Normal 3 3 2 4 5" xfId="1627"/>
    <cellStyle name="Normal 3 3 2 4 5 2" xfId="3825"/>
    <cellStyle name="Normal 3 3 2 4 6" xfId="2727"/>
    <cellStyle name="Normal 3 3 2 5" xfId="953"/>
    <cellStyle name="Normal 3 3 2 5 2" xfId="2054"/>
    <cellStyle name="Normal 3 3 2 5 2 2" xfId="4252"/>
    <cellStyle name="Normal 3 3 2 5 3" xfId="3154"/>
    <cellStyle name="Normal 3 3 2 6" xfId="725"/>
    <cellStyle name="Normal 3 3 2 6 2" xfId="1826"/>
    <cellStyle name="Normal 3 3 2 6 2 2" xfId="4024"/>
    <cellStyle name="Normal 3 3 2 6 3" xfId="2926"/>
    <cellStyle name="Normal 3 3 2 7" xfId="1225"/>
    <cellStyle name="Normal 3 3 2 7 2" xfId="2325"/>
    <cellStyle name="Normal 3 3 2 7 2 2" xfId="4523"/>
    <cellStyle name="Normal 3 3 2 7 3" xfId="3425"/>
    <cellStyle name="Normal 3 3 2 8" xfId="1499"/>
    <cellStyle name="Normal 3 3 2 8 2" xfId="3697"/>
    <cellStyle name="Normal 3 3 2 9" xfId="2599"/>
    <cellStyle name="Normal 3 3 3" xfId="256"/>
    <cellStyle name="Normal 3 3 3 2" xfId="320"/>
    <cellStyle name="Normal 3 3 3 2 2" xfId="452"/>
    <cellStyle name="Normal 3 3 3 2 2 2" xfId="1160"/>
    <cellStyle name="Normal 3 3 3 2 2 2 2" xfId="2261"/>
    <cellStyle name="Normal 3 3 3 2 2 2 2 2" xfId="4459"/>
    <cellStyle name="Normal 3 3 3 2 2 2 3" xfId="3361"/>
    <cellStyle name="Normal 3 3 3 2 2 3" xfId="860"/>
    <cellStyle name="Normal 3 3 3 2 2 3 2" xfId="1961"/>
    <cellStyle name="Normal 3 3 3 2 2 3 2 2" xfId="4159"/>
    <cellStyle name="Normal 3 3 3 2 2 3 3" xfId="3061"/>
    <cellStyle name="Normal 3 3 3 2 2 4" xfId="1433"/>
    <cellStyle name="Normal 3 3 3 2 2 4 2" xfId="2533"/>
    <cellStyle name="Normal 3 3 3 2 2 4 2 2" xfId="4731"/>
    <cellStyle name="Normal 3 3 3 2 2 4 3" xfId="3633"/>
    <cellStyle name="Normal 3 3 3 2 2 5" xfId="1707"/>
    <cellStyle name="Normal 3 3 3 2 2 5 2" xfId="3905"/>
    <cellStyle name="Normal 3 3 3 2 2 6" xfId="2807"/>
    <cellStyle name="Normal 3 3 3 2 3" xfId="1033"/>
    <cellStyle name="Normal 3 3 3 2 3 2" xfId="2134"/>
    <cellStyle name="Normal 3 3 3 2 3 2 2" xfId="4332"/>
    <cellStyle name="Normal 3 3 3 2 3 3" xfId="3234"/>
    <cellStyle name="Normal 3 3 3 2 4" xfId="730"/>
    <cellStyle name="Normal 3 3 3 2 4 2" xfId="1831"/>
    <cellStyle name="Normal 3 3 3 2 4 2 2" xfId="4029"/>
    <cellStyle name="Normal 3 3 3 2 4 3" xfId="2931"/>
    <cellStyle name="Normal 3 3 3 2 5" xfId="1305"/>
    <cellStyle name="Normal 3 3 3 2 5 2" xfId="2405"/>
    <cellStyle name="Normal 3 3 3 2 5 2 2" xfId="4603"/>
    <cellStyle name="Normal 3 3 3 2 5 3" xfId="3505"/>
    <cellStyle name="Normal 3 3 3 2 6" xfId="1579"/>
    <cellStyle name="Normal 3 3 3 2 6 2" xfId="3777"/>
    <cellStyle name="Normal 3 3 3 2 7" xfId="2679"/>
    <cellStyle name="Normal 3 3 3 3" xfId="388"/>
    <cellStyle name="Normal 3 3 3 3 2" xfId="1096"/>
    <cellStyle name="Normal 3 3 3 3 2 2" xfId="2197"/>
    <cellStyle name="Normal 3 3 3 3 2 2 2" xfId="4395"/>
    <cellStyle name="Normal 3 3 3 3 2 3" xfId="3297"/>
    <cellStyle name="Normal 3 3 3 3 3" xfId="859"/>
    <cellStyle name="Normal 3 3 3 3 3 2" xfId="1960"/>
    <cellStyle name="Normal 3 3 3 3 3 2 2" xfId="4158"/>
    <cellStyle name="Normal 3 3 3 3 3 3" xfId="3060"/>
    <cellStyle name="Normal 3 3 3 3 4" xfId="1369"/>
    <cellStyle name="Normal 3 3 3 3 4 2" xfId="2469"/>
    <cellStyle name="Normal 3 3 3 3 4 2 2" xfId="4667"/>
    <cellStyle name="Normal 3 3 3 3 4 3" xfId="3569"/>
    <cellStyle name="Normal 3 3 3 3 5" xfId="1643"/>
    <cellStyle name="Normal 3 3 3 3 5 2" xfId="3841"/>
    <cellStyle name="Normal 3 3 3 3 6" xfId="2743"/>
    <cellStyle name="Normal 3 3 3 4" xfId="969"/>
    <cellStyle name="Normal 3 3 3 4 2" xfId="2070"/>
    <cellStyle name="Normal 3 3 3 4 2 2" xfId="4268"/>
    <cellStyle name="Normal 3 3 3 4 3" xfId="3170"/>
    <cellStyle name="Normal 3 3 3 5" xfId="729"/>
    <cellStyle name="Normal 3 3 3 5 2" xfId="1830"/>
    <cellStyle name="Normal 3 3 3 5 2 2" xfId="4028"/>
    <cellStyle name="Normal 3 3 3 5 3" xfId="2930"/>
    <cellStyle name="Normal 3 3 3 6" xfId="1241"/>
    <cellStyle name="Normal 3 3 3 6 2" xfId="2341"/>
    <cellStyle name="Normal 3 3 3 6 2 2" xfId="4539"/>
    <cellStyle name="Normal 3 3 3 6 3" xfId="3441"/>
    <cellStyle name="Normal 3 3 3 7" xfId="1515"/>
    <cellStyle name="Normal 3 3 3 7 2" xfId="3713"/>
    <cellStyle name="Normal 3 3 3 8" xfId="2615"/>
    <cellStyle name="Normal 3 3 4" xfId="288"/>
    <cellStyle name="Normal 3 3 4 2" xfId="420"/>
    <cellStyle name="Normal 3 3 4 2 2" xfId="1128"/>
    <cellStyle name="Normal 3 3 4 2 2 2" xfId="2229"/>
    <cellStyle name="Normal 3 3 4 2 2 2 2" xfId="4427"/>
    <cellStyle name="Normal 3 3 4 2 2 3" xfId="3329"/>
    <cellStyle name="Normal 3 3 4 2 3" xfId="861"/>
    <cellStyle name="Normal 3 3 4 2 3 2" xfId="1962"/>
    <cellStyle name="Normal 3 3 4 2 3 2 2" xfId="4160"/>
    <cellStyle name="Normal 3 3 4 2 3 3" xfId="3062"/>
    <cellStyle name="Normal 3 3 4 2 4" xfId="1401"/>
    <cellStyle name="Normal 3 3 4 2 4 2" xfId="2501"/>
    <cellStyle name="Normal 3 3 4 2 4 2 2" xfId="4699"/>
    <cellStyle name="Normal 3 3 4 2 4 3" xfId="3601"/>
    <cellStyle name="Normal 3 3 4 2 5" xfId="1675"/>
    <cellStyle name="Normal 3 3 4 2 5 2" xfId="3873"/>
    <cellStyle name="Normal 3 3 4 2 6" xfId="2775"/>
    <cellStyle name="Normal 3 3 4 3" xfId="1001"/>
    <cellStyle name="Normal 3 3 4 3 2" xfId="2102"/>
    <cellStyle name="Normal 3 3 4 3 2 2" xfId="4300"/>
    <cellStyle name="Normal 3 3 4 3 3" xfId="3202"/>
    <cellStyle name="Normal 3 3 4 4" xfId="731"/>
    <cellStyle name="Normal 3 3 4 4 2" xfId="1832"/>
    <cellStyle name="Normal 3 3 4 4 2 2" xfId="4030"/>
    <cellStyle name="Normal 3 3 4 4 3" xfId="2932"/>
    <cellStyle name="Normal 3 3 4 5" xfId="1273"/>
    <cellStyle name="Normal 3 3 4 5 2" xfId="2373"/>
    <cellStyle name="Normal 3 3 4 5 2 2" xfId="4571"/>
    <cellStyle name="Normal 3 3 4 5 3" xfId="3473"/>
    <cellStyle name="Normal 3 3 4 6" xfId="1547"/>
    <cellStyle name="Normal 3 3 4 6 2" xfId="3745"/>
    <cellStyle name="Normal 3 3 4 7" xfId="2647"/>
    <cellStyle name="Normal 3 3 5" xfId="356"/>
    <cellStyle name="Normal 3 3 5 2" xfId="1065"/>
    <cellStyle name="Normal 3 3 5 2 2" xfId="2166"/>
    <cellStyle name="Normal 3 3 5 2 2 2" xfId="4364"/>
    <cellStyle name="Normal 3 3 5 2 3" xfId="3266"/>
    <cellStyle name="Normal 3 3 5 3" xfId="854"/>
    <cellStyle name="Normal 3 3 5 3 2" xfId="1955"/>
    <cellStyle name="Normal 3 3 5 3 2 2" xfId="4153"/>
    <cellStyle name="Normal 3 3 5 3 3" xfId="3055"/>
    <cellStyle name="Normal 3 3 5 4" xfId="1337"/>
    <cellStyle name="Normal 3 3 5 4 2" xfId="2437"/>
    <cellStyle name="Normal 3 3 5 4 2 2" xfId="4635"/>
    <cellStyle name="Normal 3 3 5 4 3" xfId="3537"/>
    <cellStyle name="Normal 3 3 5 5" xfId="1611"/>
    <cellStyle name="Normal 3 3 5 5 2" xfId="3809"/>
    <cellStyle name="Normal 3 3 5 6" xfId="2711"/>
    <cellStyle name="Normal 3 3 6" xfId="645"/>
    <cellStyle name="Normal 3 3 6 2" xfId="921"/>
    <cellStyle name="Normal 3 3 6 2 2" xfId="2022"/>
    <cellStyle name="Normal 3 3 6 2 2 2" xfId="4220"/>
    <cellStyle name="Normal 3 3 6 2 3" xfId="3122"/>
    <cellStyle name="Normal 3 3 6 3" xfId="1746"/>
    <cellStyle name="Normal 3 3 6 3 2" xfId="3944"/>
    <cellStyle name="Normal 3 3 6 4" xfId="2846"/>
    <cellStyle name="Normal 3 3 7" xfId="937"/>
    <cellStyle name="Normal 3 3 7 2" xfId="2038"/>
    <cellStyle name="Normal 3 3 7 2 2" xfId="4236"/>
    <cellStyle name="Normal 3 3 7 3" xfId="3138"/>
    <cellStyle name="Normal 3 3 8" xfId="724"/>
    <cellStyle name="Normal 3 3 8 2" xfId="1825"/>
    <cellStyle name="Normal 3 3 8 2 2" xfId="4023"/>
    <cellStyle name="Normal 3 3 8 3" xfId="2925"/>
    <cellStyle name="Normal 3 3 9" xfId="1193"/>
    <cellStyle name="Normal 3 3 9 2" xfId="2293"/>
    <cellStyle name="Normal 3 3 9 2 2" xfId="4491"/>
    <cellStyle name="Normal 3 3 9 3" xfId="3393"/>
    <cellStyle name="Normal 3 4" xfId="1465"/>
    <cellStyle name="Normal 3 4 2" xfId="2565"/>
    <cellStyle name="Normal 3 4 2 2" xfId="4763"/>
    <cellStyle name="Normal 3 4 3" xfId="3665"/>
    <cellStyle name="Normal 4" xfId="41"/>
    <cellStyle name="Normal 4 2" xfId="155"/>
    <cellStyle name="Normal 4 2 2" xfId="559"/>
    <cellStyle name="Normal 4 3" xfId="154"/>
    <cellStyle name="Normal 4 4" xfId="205"/>
    <cellStyle name="Normal 4 4 10" xfId="2584"/>
    <cellStyle name="Normal 4 4 2" xfId="241"/>
    <cellStyle name="Normal 4 4 2 2" xfId="273"/>
    <cellStyle name="Normal 4 4 2 2 2" xfId="337"/>
    <cellStyle name="Normal 4 4 2 2 2 2" xfId="469"/>
    <cellStyle name="Normal 4 4 2 2 2 2 2" xfId="1177"/>
    <cellStyle name="Normal 4 4 2 2 2 2 2 2" xfId="2278"/>
    <cellStyle name="Normal 4 4 2 2 2 2 2 2 2" xfId="4476"/>
    <cellStyle name="Normal 4 4 2 2 2 2 2 3" xfId="3378"/>
    <cellStyle name="Normal 4 4 2 2 2 2 3" xfId="864"/>
    <cellStyle name="Normal 4 4 2 2 2 2 3 2" xfId="1965"/>
    <cellStyle name="Normal 4 4 2 2 2 2 3 2 2" xfId="4163"/>
    <cellStyle name="Normal 4 4 2 2 2 2 3 3" xfId="3065"/>
    <cellStyle name="Normal 4 4 2 2 2 2 4" xfId="1450"/>
    <cellStyle name="Normal 4 4 2 2 2 2 4 2" xfId="2550"/>
    <cellStyle name="Normal 4 4 2 2 2 2 4 2 2" xfId="4748"/>
    <cellStyle name="Normal 4 4 2 2 2 2 4 3" xfId="3650"/>
    <cellStyle name="Normal 4 4 2 2 2 2 5" xfId="1724"/>
    <cellStyle name="Normal 4 4 2 2 2 2 5 2" xfId="3922"/>
    <cellStyle name="Normal 4 4 2 2 2 2 6" xfId="2824"/>
    <cellStyle name="Normal 4 4 2 2 2 3" xfId="1050"/>
    <cellStyle name="Normal 4 4 2 2 2 3 2" xfId="2151"/>
    <cellStyle name="Normal 4 4 2 2 2 3 2 2" xfId="4349"/>
    <cellStyle name="Normal 4 4 2 2 2 3 3" xfId="3251"/>
    <cellStyle name="Normal 4 4 2 2 2 4" xfId="734"/>
    <cellStyle name="Normal 4 4 2 2 2 4 2" xfId="1835"/>
    <cellStyle name="Normal 4 4 2 2 2 4 2 2" xfId="4033"/>
    <cellStyle name="Normal 4 4 2 2 2 4 3" xfId="2935"/>
    <cellStyle name="Normal 4 4 2 2 2 5" xfId="1322"/>
    <cellStyle name="Normal 4 4 2 2 2 5 2" xfId="2422"/>
    <cellStyle name="Normal 4 4 2 2 2 5 2 2" xfId="4620"/>
    <cellStyle name="Normal 4 4 2 2 2 5 3" xfId="3522"/>
    <cellStyle name="Normal 4 4 2 2 2 6" xfId="1596"/>
    <cellStyle name="Normal 4 4 2 2 2 6 2" xfId="3794"/>
    <cellStyle name="Normal 4 4 2 2 2 7" xfId="2696"/>
    <cellStyle name="Normal 4 4 2 2 3" xfId="405"/>
    <cellStyle name="Normal 4 4 2 2 3 2" xfId="1113"/>
    <cellStyle name="Normal 4 4 2 2 3 2 2" xfId="2214"/>
    <cellStyle name="Normal 4 4 2 2 3 2 2 2" xfId="4412"/>
    <cellStyle name="Normal 4 4 2 2 3 2 3" xfId="3314"/>
    <cellStyle name="Normal 4 4 2 2 3 3" xfId="863"/>
    <cellStyle name="Normal 4 4 2 2 3 3 2" xfId="1964"/>
    <cellStyle name="Normal 4 4 2 2 3 3 2 2" xfId="4162"/>
    <cellStyle name="Normal 4 4 2 2 3 3 3" xfId="3064"/>
    <cellStyle name="Normal 4 4 2 2 3 4" xfId="1386"/>
    <cellStyle name="Normal 4 4 2 2 3 4 2" xfId="2486"/>
    <cellStyle name="Normal 4 4 2 2 3 4 2 2" xfId="4684"/>
    <cellStyle name="Normal 4 4 2 2 3 4 3" xfId="3586"/>
    <cellStyle name="Normal 4 4 2 2 3 5" xfId="1660"/>
    <cellStyle name="Normal 4 4 2 2 3 5 2" xfId="3858"/>
    <cellStyle name="Normal 4 4 2 2 3 6" xfId="2760"/>
    <cellStyle name="Normal 4 4 2 2 4" xfId="986"/>
    <cellStyle name="Normal 4 4 2 2 4 2" xfId="2087"/>
    <cellStyle name="Normal 4 4 2 2 4 2 2" xfId="4285"/>
    <cellStyle name="Normal 4 4 2 2 4 3" xfId="3187"/>
    <cellStyle name="Normal 4 4 2 2 5" xfId="733"/>
    <cellStyle name="Normal 4 4 2 2 5 2" xfId="1834"/>
    <cellStyle name="Normal 4 4 2 2 5 2 2" xfId="4032"/>
    <cellStyle name="Normal 4 4 2 2 5 3" xfId="2934"/>
    <cellStyle name="Normal 4 4 2 2 6" xfId="1258"/>
    <cellStyle name="Normal 4 4 2 2 6 2" xfId="2358"/>
    <cellStyle name="Normal 4 4 2 2 6 2 2" xfId="4556"/>
    <cellStyle name="Normal 4 4 2 2 6 3" xfId="3458"/>
    <cellStyle name="Normal 4 4 2 2 7" xfId="1532"/>
    <cellStyle name="Normal 4 4 2 2 7 2" xfId="3730"/>
    <cellStyle name="Normal 4 4 2 2 8" xfId="2632"/>
    <cellStyle name="Normal 4 4 2 3" xfId="305"/>
    <cellStyle name="Normal 4 4 2 3 2" xfId="437"/>
    <cellStyle name="Normal 4 4 2 3 2 2" xfId="1145"/>
    <cellStyle name="Normal 4 4 2 3 2 2 2" xfId="2246"/>
    <cellStyle name="Normal 4 4 2 3 2 2 2 2" xfId="4444"/>
    <cellStyle name="Normal 4 4 2 3 2 2 3" xfId="3346"/>
    <cellStyle name="Normal 4 4 2 3 2 3" xfId="865"/>
    <cellStyle name="Normal 4 4 2 3 2 3 2" xfId="1966"/>
    <cellStyle name="Normal 4 4 2 3 2 3 2 2" xfId="4164"/>
    <cellStyle name="Normal 4 4 2 3 2 3 3" xfId="3066"/>
    <cellStyle name="Normal 4 4 2 3 2 4" xfId="1418"/>
    <cellStyle name="Normal 4 4 2 3 2 4 2" xfId="2518"/>
    <cellStyle name="Normal 4 4 2 3 2 4 2 2" xfId="4716"/>
    <cellStyle name="Normal 4 4 2 3 2 4 3" xfId="3618"/>
    <cellStyle name="Normal 4 4 2 3 2 5" xfId="1692"/>
    <cellStyle name="Normal 4 4 2 3 2 5 2" xfId="3890"/>
    <cellStyle name="Normal 4 4 2 3 2 6" xfId="2792"/>
    <cellStyle name="Normal 4 4 2 3 3" xfId="1018"/>
    <cellStyle name="Normal 4 4 2 3 3 2" xfId="2119"/>
    <cellStyle name="Normal 4 4 2 3 3 2 2" xfId="4317"/>
    <cellStyle name="Normal 4 4 2 3 3 3" xfId="3219"/>
    <cellStyle name="Normal 4 4 2 3 4" xfId="735"/>
    <cellStyle name="Normal 4 4 2 3 4 2" xfId="1836"/>
    <cellStyle name="Normal 4 4 2 3 4 2 2" xfId="4034"/>
    <cellStyle name="Normal 4 4 2 3 4 3" xfId="2936"/>
    <cellStyle name="Normal 4 4 2 3 5" xfId="1290"/>
    <cellStyle name="Normal 4 4 2 3 5 2" xfId="2390"/>
    <cellStyle name="Normal 4 4 2 3 5 2 2" xfId="4588"/>
    <cellStyle name="Normal 4 4 2 3 5 3" xfId="3490"/>
    <cellStyle name="Normal 4 4 2 3 6" xfId="1564"/>
    <cellStyle name="Normal 4 4 2 3 6 2" xfId="3762"/>
    <cellStyle name="Normal 4 4 2 3 7" xfId="2664"/>
    <cellStyle name="Normal 4 4 2 4" xfId="373"/>
    <cellStyle name="Normal 4 4 2 4 2" xfId="1081"/>
    <cellStyle name="Normal 4 4 2 4 2 2" xfId="2182"/>
    <cellStyle name="Normal 4 4 2 4 2 2 2" xfId="4380"/>
    <cellStyle name="Normal 4 4 2 4 2 3" xfId="3282"/>
    <cellStyle name="Normal 4 4 2 4 3" xfId="862"/>
    <cellStyle name="Normal 4 4 2 4 3 2" xfId="1963"/>
    <cellStyle name="Normal 4 4 2 4 3 2 2" xfId="4161"/>
    <cellStyle name="Normal 4 4 2 4 3 3" xfId="3063"/>
    <cellStyle name="Normal 4 4 2 4 4" xfId="1354"/>
    <cellStyle name="Normal 4 4 2 4 4 2" xfId="2454"/>
    <cellStyle name="Normal 4 4 2 4 4 2 2" xfId="4652"/>
    <cellStyle name="Normal 4 4 2 4 4 3" xfId="3554"/>
    <cellStyle name="Normal 4 4 2 4 5" xfId="1628"/>
    <cellStyle name="Normal 4 4 2 4 5 2" xfId="3826"/>
    <cellStyle name="Normal 4 4 2 4 6" xfId="2728"/>
    <cellStyle name="Normal 4 4 2 5" xfId="954"/>
    <cellStyle name="Normal 4 4 2 5 2" xfId="2055"/>
    <cellStyle name="Normal 4 4 2 5 2 2" xfId="4253"/>
    <cellStyle name="Normal 4 4 2 5 3" xfId="3155"/>
    <cellStyle name="Normal 4 4 2 6" xfId="732"/>
    <cellStyle name="Normal 4 4 2 6 2" xfId="1833"/>
    <cellStyle name="Normal 4 4 2 6 2 2" xfId="4031"/>
    <cellStyle name="Normal 4 4 2 6 3" xfId="2933"/>
    <cellStyle name="Normal 4 4 2 7" xfId="1226"/>
    <cellStyle name="Normal 4 4 2 7 2" xfId="2326"/>
    <cellStyle name="Normal 4 4 2 7 2 2" xfId="4524"/>
    <cellStyle name="Normal 4 4 2 7 3" xfId="3426"/>
    <cellStyle name="Normal 4 4 2 8" xfId="1500"/>
    <cellStyle name="Normal 4 4 2 8 2" xfId="3698"/>
    <cellStyle name="Normal 4 4 2 9" xfId="2600"/>
    <cellStyle name="Normal 4 4 3" xfId="257"/>
    <cellStyle name="Normal 4 4 3 2" xfId="321"/>
    <cellStyle name="Normal 4 4 3 2 2" xfId="453"/>
    <cellStyle name="Normal 4 4 3 2 2 2" xfId="1161"/>
    <cellStyle name="Normal 4 4 3 2 2 2 2" xfId="2262"/>
    <cellStyle name="Normal 4 4 3 2 2 2 2 2" xfId="4460"/>
    <cellStyle name="Normal 4 4 3 2 2 2 3" xfId="3362"/>
    <cellStyle name="Normal 4 4 3 2 2 3" xfId="867"/>
    <cellStyle name="Normal 4 4 3 2 2 3 2" xfId="1968"/>
    <cellStyle name="Normal 4 4 3 2 2 3 2 2" xfId="4166"/>
    <cellStyle name="Normal 4 4 3 2 2 3 3" xfId="3068"/>
    <cellStyle name="Normal 4 4 3 2 2 4" xfId="1434"/>
    <cellStyle name="Normal 4 4 3 2 2 4 2" xfId="2534"/>
    <cellStyle name="Normal 4 4 3 2 2 4 2 2" xfId="4732"/>
    <cellStyle name="Normal 4 4 3 2 2 4 3" xfId="3634"/>
    <cellStyle name="Normal 4 4 3 2 2 5" xfId="1708"/>
    <cellStyle name="Normal 4 4 3 2 2 5 2" xfId="3906"/>
    <cellStyle name="Normal 4 4 3 2 2 6" xfId="2808"/>
    <cellStyle name="Normal 4 4 3 2 3" xfId="1034"/>
    <cellStyle name="Normal 4 4 3 2 3 2" xfId="2135"/>
    <cellStyle name="Normal 4 4 3 2 3 2 2" xfId="4333"/>
    <cellStyle name="Normal 4 4 3 2 3 3" xfId="3235"/>
    <cellStyle name="Normal 4 4 3 2 4" xfId="737"/>
    <cellStyle name="Normal 4 4 3 2 4 2" xfId="1838"/>
    <cellStyle name="Normal 4 4 3 2 4 2 2" xfId="4036"/>
    <cellStyle name="Normal 4 4 3 2 4 3" xfId="2938"/>
    <cellStyle name="Normal 4 4 3 2 5" xfId="1306"/>
    <cellStyle name="Normal 4 4 3 2 5 2" xfId="2406"/>
    <cellStyle name="Normal 4 4 3 2 5 2 2" xfId="4604"/>
    <cellStyle name="Normal 4 4 3 2 5 3" xfId="3506"/>
    <cellStyle name="Normal 4 4 3 2 6" xfId="1580"/>
    <cellStyle name="Normal 4 4 3 2 6 2" xfId="3778"/>
    <cellStyle name="Normal 4 4 3 2 7" xfId="2680"/>
    <cellStyle name="Normal 4 4 3 3" xfId="389"/>
    <cellStyle name="Normal 4 4 3 3 2" xfId="1097"/>
    <cellStyle name="Normal 4 4 3 3 2 2" xfId="2198"/>
    <cellStyle name="Normal 4 4 3 3 2 2 2" xfId="4396"/>
    <cellStyle name="Normal 4 4 3 3 2 3" xfId="3298"/>
    <cellStyle name="Normal 4 4 3 3 3" xfId="866"/>
    <cellStyle name="Normal 4 4 3 3 3 2" xfId="1967"/>
    <cellStyle name="Normal 4 4 3 3 3 2 2" xfId="4165"/>
    <cellStyle name="Normal 4 4 3 3 3 3" xfId="3067"/>
    <cellStyle name="Normal 4 4 3 3 4" xfId="1370"/>
    <cellStyle name="Normal 4 4 3 3 4 2" xfId="2470"/>
    <cellStyle name="Normal 4 4 3 3 4 2 2" xfId="4668"/>
    <cellStyle name="Normal 4 4 3 3 4 3" xfId="3570"/>
    <cellStyle name="Normal 4 4 3 3 5" xfId="1644"/>
    <cellStyle name="Normal 4 4 3 3 5 2" xfId="3842"/>
    <cellStyle name="Normal 4 4 3 3 6" xfId="2744"/>
    <cellStyle name="Normal 4 4 3 4" xfId="970"/>
    <cellStyle name="Normal 4 4 3 4 2" xfId="2071"/>
    <cellStyle name="Normal 4 4 3 4 2 2" xfId="4269"/>
    <cellStyle name="Normal 4 4 3 4 3" xfId="3171"/>
    <cellStyle name="Normal 4 4 3 5" xfId="736"/>
    <cellStyle name="Normal 4 4 3 5 2" xfId="1837"/>
    <cellStyle name="Normal 4 4 3 5 2 2" xfId="4035"/>
    <cellStyle name="Normal 4 4 3 5 3" xfId="2937"/>
    <cellStyle name="Normal 4 4 3 6" xfId="1242"/>
    <cellStyle name="Normal 4 4 3 6 2" xfId="2342"/>
    <cellStyle name="Normal 4 4 3 6 2 2" xfId="4540"/>
    <cellStyle name="Normal 4 4 3 6 3" xfId="3442"/>
    <cellStyle name="Normal 4 4 3 7" xfId="1516"/>
    <cellStyle name="Normal 4 4 3 7 2" xfId="3714"/>
    <cellStyle name="Normal 4 4 3 8" xfId="2616"/>
    <cellStyle name="Normal 4 4 4" xfId="289"/>
    <cellStyle name="Normal 4 4 4 2" xfId="421"/>
    <cellStyle name="Normal 4 4 4 2 2" xfId="1129"/>
    <cellStyle name="Normal 4 4 4 2 2 2" xfId="2230"/>
    <cellStyle name="Normal 4 4 4 2 2 2 2" xfId="4428"/>
    <cellStyle name="Normal 4 4 4 2 2 3" xfId="3330"/>
    <cellStyle name="Normal 4 4 4 2 3" xfId="868"/>
    <cellStyle name="Normal 4 4 4 2 3 2" xfId="1969"/>
    <cellStyle name="Normal 4 4 4 2 3 2 2" xfId="4167"/>
    <cellStyle name="Normal 4 4 4 2 3 3" xfId="3069"/>
    <cellStyle name="Normal 4 4 4 2 4" xfId="1402"/>
    <cellStyle name="Normal 4 4 4 2 4 2" xfId="2502"/>
    <cellStyle name="Normal 4 4 4 2 4 2 2" xfId="4700"/>
    <cellStyle name="Normal 4 4 4 2 4 3" xfId="3602"/>
    <cellStyle name="Normal 4 4 4 2 5" xfId="1676"/>
    <cellStyle name="Normal 4 4 4 2 5 2" xfId="3874"/>
    <cellStyle name="Normal 4 4 4 2 6" xfId="2776"/>
    <cellStyle name="Normal 4 4 4 3" xfId="1002"/>
    <cellStyle name="Normal 4 4 4 3 2" xfId="2103"/>
    <cellStyle name="Normal 4 4 4 3 2 2" xfId="4301"/>
    <cellStyle name="Normal 4 4 4 3 3" xfId="3203"/>
    <cellStyle name="Normal 4 4 4 4" xfId="738"/>
    <cellStyle name="Normal 4 4 4 4 2" xfId="1839"/>
    <cellStyle name="Normal 4 4 4 4 2 2" xfId="4037"/>
    <cellStyle name="Normal 4 4 4 4 3" xfId="2939"/>
    <cellStyle name="Normal 4 4 4 5" xfId="1274"/>
    <cellStyle name="Normal 4 4 4 5 2" xfId="2374"/>
    <cellStyle name="Normal 4 4 4 5 2 2" xfId="4572"/>
    <cellStyle name="Normal 4 4 4 5 3" xfId="3474"/>
    <cellStyle name="Normal 4 4 4 6" xfId="1548"/>
    <cellStyle name="Normal 4 4 4 6 2" xfId="3746"/>
    <cellStyle name="Normal 4 4 4 7" xfId="2648"/>
    <cellStyle name="Normal 4 4 5" xfId="357"/>
    <cellStyle name="Normal 4 4 5 2" xfId="626"/>
    <cellStyle name="Normal 4 4 5 2 2" xfId="869"/>
    <cellStyle name="Normal 4 4 5 2 2 2" xfId="1970"/>
    <cellStyle name="Normal 4 4 5 2 2 2 2" xfId="4168"/>
    <cellStyle name="Normal 4 4 5 2 2 3" xfId="3070"/>
    <cellStyle name="Normal 4 4 5 2 3" xfId="1732"/>
    <cellStyle name="Normal 4 4 5 2 3 2" xfId="3930"/>
    <cellStyle name="Normal 4 4 5 2 4" xfId="2832"/>
    <cellStyle name="Normal 4 4 5 3" xfId="1066"/>
    <cellStyle name="Normal 4 4 5 3 2" xfId="2167"/>
    <cellStyle name="Normal 4 4 5 3 2 2" xfId="4365"/>
    <cellStyle name="Normal 4 4 5 3 3" xfId="3267"/>
    <cellStyle name="Normal 4 4 5 4" xfId="739"/>
    <cellStyle name="Normal 4 4 5 4 2" xfId="1840"/>
    <cellStyle name="Normal 4 4 5 4 2 2" xfId="4038"/>
    <cellStyle name="Normal 4 4 5 4 3" xfId="2940"/>
    <cellStyle name="Normal 4 4 5 5" xfId="1338"/>
    <cellStyle name="Normal 4 4 5 5 2" xfId="2438"/>
    <cellStyle name="Normal 4 4 5 5 2 2" xfId="4636"/>
    <cellStyle name="Normal 4 4 5 5 3" xfId="3538"/>
    <cellStyle name="Normal 4 4 5 6" xfId="1612"/>
    <cellStyle name="Normal 4 4 5 6 2" xfId="3810"/>
    <cellStyle name="Normal 4 4 5 7" xfId="2712"/>
    <cellStyle name="Normal 4 4 6" xfId="938"/>
    <cellStyle name="Normal 4 4 6 2" xfId="2039"/>
    <cellStyle name="Normal 4 4 6 2 2" xfId="4237"/>
    <cellStyle name="Normal 4 4 6 3" xfId="3139"/>
    <cellStyle name="Normal 4 4 7" xfId="1210"/>
    <cellStyle name="Normal 4 4 7 2" xfId="2310"/>
    <cellStyle name="Normal 4 4 7 2 2" xfId="4508"/>
    <cellStyle name="Normal 4 4 7 3" xfId="3410"/>
    <cellStyle name="Normal 4 4 8" xfId="560"/>
    <cellStyle name="Normal 4 4 9" xfId="1484"/>
    <cellStyle name="Normal 4 4 9 2" xfId="3682"/>
    <cellStyle name="Normal 4 5" xfId="561"/>
    <cellStyle name="Normal 4 5 2" xfId="627"/>
    <cellStyle name="Normal 4 5 2 2" xfId="870"/>
    <cellStyle name="Normal 4 5 2 2 2" xfId="1971"/>
    <cellStyle name="Normal 4 5 2 2 2 2" xfId="4169"/>
    <cellStyle name="Normal 4 5 2 2 3" xfId="3071"/>
    <cellStyle name="Normal 4 5 2 3" xfId="1733"/>
    <cellStyle name="Normal 4 5 2 3 2" xfId="3931"/>
    <cellStyle name="Normal 4 5 2 4" xfId="2833"/>
    <cellStyle name="Normal 4 5 3" xfId="646"/>
    <cellStyle name="Normal 4 5 3 2" xfId="922"/>
    <cellStyle name="Normal 4 5 3 2 2" xfId="2023"/>
    <cellStyle name="Normal 4 5 3 2 2 2" xfId="4221"/>
    <cellStyle name="Normal 4 5 3 2 3" xfId="3123"/>
    <cellStyle name="Normal 4 5 3 3" xfId="1747"/>
    <cellStyle name="Normal 4 5 3 3 2" xfId="3945"/>
    <cellStyle name="Normal 4 5 3 4" xfId="2847"/>
    <cellStyle name="Normal 4 5 4" xfId="740"/>
    <cellStyle name="Normal 4 5 4 2" xfId="1841"/>
    <cellStyle name="Normal 4 5 4 2 2" xfId="4039"/>
    <cellStyle name="Normal 4 5 4 3" xfId="2941"/>
    <cellStyle name="Normal 4 5 5" xfId="1194"/>
    <cellStyle name="Normal 4 5 5 2" xfId="2294"/>
    <cellStyle name="Normal 4 5 5 2 2" xfId="4492"/>
    <cellStyle name="Normal 4 5 5 3" xfId="3394"/>
    <cellStyle name="Normal 4 5 6" xfId="1730"/>
    <cellStyle name="Normal 4 5 6 2" xfId="3928"/>
    <cellStyle name="Normal 4 5 7" xfId="2830"/>
    <cellStyle name="Normal 4 6" xfId="1466"/>
    <cellStyle name="Normal 4 6 2" xfId="2566"/>
    <cellStyle name="Normal 4 6 2 2" xfId="4764"/>
    <cellStyle name="Normal 4 6 3" xfId="3666"/>
    <cellStyle name="Normal 4_FY 11" xfId="562"/>
    <cellStyle name="Normal 5" xfId="1"/>
    <cellStyle name="Normal 5 2" xfId="157"/>
    <cellStyle name="Normal 5 2 2" xfId="158"/>
    <cellStyle name="Normal 5 2 2 2" xfId="563"/>
    <cellStyle name="Normal 5 2 3" xfId="159"/>
    <cellStyle name="Normal 5 2 3 2" xfId="564"/>
    <cellStyle name="Normal 5 2 4" xfId="565"/>
    <cellStyle name="Normal 5 3" xfId="160"/>
    <cellStyle name="Normal 5 3 2" xfId="161"/>
    <cellStyle name="Normal 5 3 2 2" xfId="566"/>
    <cellStyle name="Normal 5 3 3" xfId="162"/>
    <cellStyle name="Normal 5 3 3 2" xfId="567"/>
    <cellStyle name="Normal 5 3 4" xfId="568"/>
    <cellStyle name="Normal 5 4" xfId="163"/>
    <cellStyle name="Normal 5 4 2" xfId="569"/>
    <cellStyle name="Normal 5 5" xfId="164"/>
    <cellStyle name="Normal 5 5 2" xfId="570"/>
    <cellStyle name="Normal 5 6" xfId="156"/>
    <cellStyle name="Normal 5 7" xfId="206"/>
    <cellStyle name="Normal 5 7 10" xfId="2585"/>
    <cellStyle name="Normal 5 7 2" xfId="242"/>
    <cellStyle name="Normal 5 7 2 2" xfId="274"/>
    <cellStyle name="Normal 5 7 2 2 2" xfId="338"/>
    <cellStyle name="Normal 5 7 2 2 2 2" xfId="470"/>
    <cellStyle name="Normal 5 7 2 2 2 2 2" xfId="1178"/>
    <cellStyle name="Normal 5 7 2 2 2 2 2 2" xfId="2279"/>
    <cellStyle name="Normal 5 7 2 2 2 2 2 2 2" xfId="4477"/>
    <cellStyle name="Normal 5 7 2 2 2 2 2 3" xfId="3379"/>
    <cellStyle name="Normal 5 7 2 2 2 2 3" xfId="873"/>
    <cellStyle name="Normal 5 7 2 2 2 2 3 2" xfId="1974"/>
    <cellStyle name="Normal 5 7 2 2 2 2 3 2 2" xfId="4172"/>
    <cellStyle name="Normal 5 7 2 2 2 2 3 3" xfId="3074"/>
    <cellStyle name="Normal 5 7 2 2 2 2 4" xfId="1451"/>
    <cellStyle name="Normal 5 7 2 2 2 2 4 2" xfId="2551"/>
    <cellStyle name="Normal 5 7 2 2 2 2 4 2 2" xfId="4749"/>
    <cellStyle name="Normal 5 7 2 2 2 2 4 3" xfId="3651"/>
    <cellStyle name="Normal 5 7 2 2 2 2 5" xfId="1725"/>
    <cellStyle name="Normal 5 7 2 2 2 2 5 2" xfId="3923"/>
    <cellStyle name="Normal 5 7 2 2 2 2 6" xfId="2825"/>
    <cellStyle name="Normal 5 7 2 2 2 3" xfId="1051"/>
    <cellStyle name="Normal 5 7 2 2 2 3 2" xfId="2152"/>
    <cellStyle name="Normal 5 7 2 2 2 3 2 2" xfId="4350"/>
    <cellStyle name="Normal 5 7 2 2 2 3 3" xfId="3252"/>
    <cellStyle name="Normal 5 7 2 2 2 4" xfId="743"/>
    <cellStyle name="Normal 5 7 2 2 2 4 2" xfId="1844"/>
    <cellStyle name="Normal 5 7 2 2 2 4 2 2" xfId="4042"/>
    <cellStyle name="Normal 5 7 2 2 2 4 3" xfId="2944"/>
    <cellStyle name="Normal 5 7 2 2 2 5" xfId="1323"/>
    <cellStyle name="Normal 5 7 2 2 2 5 2" xfId="2423"/>
    <cellStyle name="Normal 5 7 2 2 2 5 2 2" xfId="4621"/>
    <cellStyle name="Normal 5 7 2 2 2 5 3" xfId="3523"/>
    <cellStyle name="Normal 5 7 2 2 2 6" xfId="1597"/>
    <cellStyle name="Normal 5 7 2 2 2 6 2" xfId="3795"/>
    <cellStyle name="Normal 5 7 2 2 2 7" xfId="2697"/>
    <cellStyle name="Normal 5 7 2 2 3" xfId="406"/>
    <cellStyle name="Normal 5 7 2 2 3 2" xfId="1114"/>
    <cellStyle name="Normal 5 7 2 2 3 2 2" xfId="2215"/>
    <cellStyle name="Normal 5 7 2 2 3 2 2 2" xfId="4413"/>
    <cellStyle name="Normal 5 7 2 2 3 2 3" xfId="3315"/>
    <cellStyle name="Normal 5 7 2 2 3 3" xfId="872"/>
    <cellStyle name="Normal 5 7 2 2 3 3 2" xfId="1973"/>
    <cellStyle name="Normal 5 7 2 2 3 3 2 2" xfId="4171"/>
    <cellStyle name="Normal 5 7 2 2 3 3 3" xfId="3073"/>
    <cellStyle name="Normal 5 7 2 2 3 4" xfId="1387"/>
    <cellStyle name="Normal 5 7 2 2 3 4 2" xfId="2487"/>
    <cellStyle name="Normal 5 7 2 2 3 4 2 2" xfId="4685"/>
    <cellStyle name="Normal 5 7 2 2 3 4 3" xfId="3587"/>
    <cellStyle name="Normal 5 7 2 2 3 5" xfId="1661"/>
    <cellStyle name="Normal 5 7 2 2 3 5 2" xfId="3859"/>
    <cellStyle name="Normal 5 7 2 2 3 6" xfId="2761"/>
    <cellStyle name="Normal 5 7 2 2 4" xfId="987"/>
    <cellStyle name="Normal 5 7 2 2 4 2" xfId="2088"/>
    <cellStyle name="Normal 5 7 2 2 4 2 2" xfId="4286"/>
    <cellStyle name="Normal 5 7 2 2 4 3" xfId="3188"/>
    <cellStyle name="Normal 5 7 2 2 5" xfId="742"/>
    <cellStyle name="Normal 5 7 2 2 5 2" xfId="1843"/>
    <cellStyle name="Normal 5 7 2 2 5 2 2" xfId="4041"/>
    <cellStyle name="Normal 5 7 2 2 5 3" xfId="2943"/>
    <cellStyle name="Normal 5 7 2 2 6" xfId="1259"/>
    <cellStyle name="Normal 5 7 2 2 6 2" xfId="2359"/>
    <cellStyle name="Normal 5 7 2 2 6 2 2" xfId="4557"/>
    <cellStyle name="Normal 5 7 2 2 6 3" xfId="3459"/>
    <cellStyle name="Normal 5 7 2 2 7" xfId="1533"/>
    <cellStyle name="Normal 5 7 2 2 7 2" xfId="3731"/>
    <cellStyle name="Normal 5 7 2 2 8" xfId="2633"/>
    <cellStyle name="Normal 5 7 2 3" xfId="306"/>
    <cellStyle name="Normal 5 7 2 3 2" xfId="438"/>
    <cellStyle name="Normal 5 7 2 3 2 2" xfId="1146"/>
    <cellStyle name="Normal 5 7 2 3 2 2 2" xfId="2247"/>
    <cellStyle name="Normal 5 7 2 3 2 2 2 2" xfId="4445"/>
    <cellStyle name="Normal 5 7 2 3 2 2 3" xfId="3347"/>
    <cellStyle name="Normal 5 7 2 3 2 3" xfId="874"/>
    <cellStyle name="Normal 5 7 2 3 2 3 2" xfId="1975"/>
    <cellStyle name="Normal 5 7 2 3 2 3 2 2" xfId="4173"/>
    <cellStyle name="Normal 5 7 2 3 2 3 3" xfId="3075"/>
    <cellStyle name="Normal 5 7 2 3 2 4" xfId="1419"/>
    <cellStyle name="Normal 5 7 2 3 2 4 2" xfId="2519"/>
    <cellStyle name="Normal 5 7 2 3 2 4 2 2" xfId="4717"/>
    <cellStyle name="Normal 5 7 2 3 2 4 3" xfId="3619"/>
    <cellStyle name="Normal 5 7 2 3 2 5" xfId="1693"/>
    <cellStyle name="Normal 5 7 2 3 2 5 2" xfId="3891"/>
    <cellStyle name="Normal 5 7 2 3 2 6" xfId="2793"/>
    <cellStyle name="Normal 5 7 2 3 3" xfId="1019"/>
    <cellStyle name="Normal 5 7 2 3 3 2" xfId="2120"/>
    <cellStyle name="Normal 5 7 2 3 3 2 2" xfId="4318"/>
    <cellStyle name="Normal 5 7 2 3 3 3" xfId="3220"/>
    <cellStyle name="Normal 5 7 2 3 4" xfId="744"/>
    <cellStyle name="Normal 5 7 2 3 4 2" xfId="1845"/>
    <cellStyle name="Normal 5 7 2 3 4 2 2" xfId="4043"/>
    <cellStyle name="Normal 5 7 2 3 4 3" xfId="2945"/>
    <cellStyle name="Normal 5 7 2 3 5" xfId="1291"/>
    <cellStyle name="Normal 5 7 2 3 5 2" xfId="2391"/>
    <cellStyle name="Normal 5 7 2 3 5 2 2" xfId="4589"/>
    <cellStyle name="Normal 5 7 2 3 5 3" xfId="3491"/>
    <cellStyle name="Normal 5 7 2 3 6" xfId="1565"/>
    <cellStyle name="Normal 5 7 2 3 6 2" xfId="3763"/>
    <cellStyle name="Normal 5 7 2 3 7" xfId="2665"/>
    <cellStyle name="Normal 5 7 2 4" xfId="374"/>
    <cellStyle name="Normal 5 7 2 4 2" xfId="1082"/>
    <cellStyle name="Normal 5 7 2 4 2 2" xfId="2183"/>
    <cellStyle name="Normal 5 7 2 4 2 2 2" xfId="4381"/>
    <cellStyle name="Normal 5 7 2 4 2 3" xfId="3283"/>
    <cellStyle name="Normal 5 7 2 4 3" xfId="871"/>
    <cellStyle name="Normal 5 7 2 4 3 2" xfId="1972"/>
    <cellStyle name="Normal 5 7 2 4 3 2 2" xfId="4170"/>
    <cellStyle name="Normal 5 7 2 4 3 3" xfId="3072"/>
    <cellStyle name="Normal 5 7 2 4 4" xfId="1355"/>
    <cellStyle name="Normal 5 7 2 4 4 2" xfId="2455"/>
    <cellStyle name="Normal 5 7 2 4 4 2 2" xfId="4653"/>
    <cellStyle name="Normal 5 7 2 4 4 3" xfId="3555"/>
    <cellStyle name="Normal 5 7 2 4 5" xfId="1629"/>
    <cellStyle name="Normal 5 7 2 4 5 2" xfId="3827"/>
    <cellStyle name="Normal 5 7 2 4 6" xfId="2729"/>
    <cellStyle name="Normal 5 7 2 5" xfId="955"/>
    <cellStyle name="Normal 5 7 2 5 2" xfId="2056"/>
    <cellStyle name="Normal 5 7 2 5 2 2" xfId="4254"/>
    <cellStyle name="Normal 5 7 2 5 3" xfId="3156"/>
    <cellStyle name="Normal 5 7 2 6" xfId="741"/>
    <cellStyle name="Normal 5 7 2 6 2" xfId="1842"/>
    <cellStyle name="Normal 5 7 2 6 2 2" xfId="4040"/>
    <cellStyle name="Normal 5 7 2 6 3" xfId="2942"/>
    <cellStyle name="Normal 5 7 2 7" xfId="1227"/>
    <cellStyle name="Normal 5 7 2 7 2" xfId="2327"/>
    <cellStyle name="Normal 5 7 2 7 2 2" xfId="4525"/>
    <cellStyle name="Normal 5 7 2 7 3" xfId="3427"/>
    <cellStyle name="Normal 5 7 2 8" xfId="1501"/>
    <cellStyle name="Normal 5 7 2 8 2" xfId="3699"/>
    <cellStyle name="Normal 5 7 2 9" xfId="2601"/>
    <cellStyle name="Normal 5 7 3" xfId="258"/>
    <cellStyle name="Normal 5 7 3 2" xfId="322"/>
    <cellStyle name="Normal 5 7 3 2 2" xfId="454"/>
    <cellStyle name="Normal 5 7 3 2 2 2" xfId="1162"/>
    <cellStyle name="Normal 5 7 3 2 2 2 2" xfId="2263"/>
    <cellStyle name="Normal 5 7 3 2 2 2 2 2" xfId="4461"/>
    <cellStyle name="Normal 5 7 3 2 2 2 3" xfId="3363"/>
    <cellStyle name="Normal 5 7 3 2 2 3" xfId="876"/>
    <cellStyle name="Normal 5 7 3 2 2 3 2" xfId="1977"/>
    <cellStyle name="Normal 5 7 3 2 2 3 2 2" xfId="4175"/>
    <cellStyle name="Normal 5 7 3 2 2 3 3" xfId="3077"/>
    <cellStyle name="Normal 5 7 3 2 2 4" xfId="1435"/>
    <cellStyle name="Normal 5 7 3 2 2 4 2" xfId="2535"/>
    <cellStyle name="Normal 5 7 3 2 2 4 2 2" xfId="4733"/>
    <cellStyle name="Normal 5 7 3 2 2 4 3" xfId="3635"/>
    <cellStyle name="Normal 5 7 3 2 2 5" xfId="1709"/>
    <cellStyle name="Normal 5 7 3 2 2 5 2" xfId="3907"/>
    <cellStyle name="Normal 5 7 3 2 2 6" xfId="2809"/>
    <cellStyle name="Normal 5 7 3 2 3" xfId="1035"/>
    <cellStyle name="Normal 5 7 3 2 3 2" xfId="2136"/>
    <cellStyle name="Normal 5 7 3 2 3 2 2" xfId="4334"/>
    <cellStyle name="Normal 5 7 3 2 3 3" xfId="3236"/>
    <cellStyle name="Normal 5 7 3 2 4" xfId="746"/>
    <cellStyle name="Normal 5 7 3 2 4 2" xfId="1847"/>
    <cellStyle name="Normal 5 7 3 2 4 2 2" xfId="4045"/>
    <cellStyle name="Normal 5 7 3 2 4 3" xfId="2947"/>
    <cellStyle name="Normal 5 7 3 2 5" xfId="1307"/>
    <cellStyle name="Normal 5 7 3 2 5 2" xfId="2407"/>
    <cellStyle name="Normal 5 7 3 2 5 2 2" xfId="4605"/>
    <cellStyle name="Normal 5 7 3 2 5 3" xfId="3507"/>
    <cellStyle name="Normal 5 7 3 2 6" xfId="1581"/>
    <cellStyle name="Normal 5 7 3 2 6 2" xfId="3779"/>
    <cellStyle name="Normal 5 7 3 2 7" xfId="2681"/>
    <cellStyle name="Normal 5 7 3 3" xfId="390"/>
    <cellStyle name="Normal 5 7 3 3 2" xfId="1098"/>
    <cellStyle name="Normal 5 7 3 3 2 2" xfId="2199"/>
    <cellStyle name="Normal 5 7 3 3 2 2 2" xfId="4397"/>
    <cellStyle name="Normal 5 7 3 3 2 3" xfId="3299"/>
    <cellStyle name="Normal 5 7 3 3 3" xfId="875"/>
    <cellStyle name="Normal 5 7 3 3 3 2" xfId="1976"/>
    <cellStyle name="Normal 5 7 3 3 3 2 2" xfId="4174"/>
    <cellStyle name="Normal 5 7 3 3 3 3" xfId="3076"/>
    <cellStyle name="Normal 5 7 3 3 4" xfId="1371"/>
    <cellStyle name="Normal 5 7 3 3 4 2" xfId="2471"/>
    <cellStyle name="Normal 5 7 3 3 4 2 2" xfId="4669"/>
    <cellStyle name="Normal 5 7 3 3 4 3" xfId="3571"/>
    <cellStyle name="Normal 5 7 3 3 5" xfId="1645"/>
    <cellStyle name="Normal 5 7 3 3 5 2" xfId="3843"/>
    <cellStyle name="Normal 5 7 3 3 6" xfId="2745"/>
    <cellStyle name="Normal 5 7 3 4" xfId="971"/>
    <cellStyle name="Normal 5 7 3 4 2" xfId="2072"/>
    <cellStyle name="Normal 5 7 3 4 2 2" xfId="4270"/>
    <cellStyle name="Normal 5 7 3 4 3" xfId="3172"/>
    <cellStyle name="Normal 5 7 3 5" xfId="745"/>
    <cellStyle name="Normal 5 7 3 5 2" xfId="1846"/>
    <cellStyle name="Normal 5 7 3 5 2 2" xfId="4044"/>
    <cellStyle name="Normal 5 7 3 5 3" xfId="2946"/>
    <cellStyle name="Normal 5 7 3 6" xfId="1243"/>
    <cellStyle name="Normal 5 7 3 6 2" xfId="2343"/>
    <cellStyle name="Normal 5 7 3 6 2 2" xfId="4541"/>
    <cellStyle name="Normal 5 7 3 6 3" xfId="3443"/>
    <cellStyle name="Normal 5 7 3 7" xfId="1517"/>
    <cellStyle name="Normal 5 7 3 7 2" xfId="3715"/>
    <cellStyle name="Normal 5 7 3 8" xfId="2617"/>
    <cellStyle name="Normal 5 7 4" xfId="290"/>
    <cellStyle name="Normal 5 7 4 2" xfId="422"/>
    <cellStyle name="Normal 5 7 4 2 2" xfId="1130"/>
    <cellStyle name="Normal 5 7 4 2 2 2" xfId="2231"/>
    <cellStyle name="Normal 5 7 4 2 2 2 2" xfId="4429"/>
    <cellStyle name="Normal 5 7 4 2 2 3" xfId="3331"/>
    <cellStyle name="Normal 5 7 4 2 3" xfId="877"/>
    <cellStyle name="Normal 5 7 4 2 3 2" xfId="1978"/>
    <cellStyle name="Normal 5 7 4 2 3 2 2" xfId="4176"/>
    <cellStyle name="Normal 5 7 4 2 3 3" xfId="3078"/>
    <cellStyle name="Normal 5 7 4 2 4" xfId="1403"/>
    <cellStyle name="Normal 5 7 4 2 4 2" xfId="2503"/>
    <cellStyle name="Normal 5 7 4 2 4 2 2" xfId="4701"/>
    <cellStyle name="Normal 5 7 4 2 4 3" xfId="3603"/>
    <cellStyle name="Normal 5 7 4 2 5" xfId="1677"/>
    <cellStyle name="Normal 5 7 4 2 5 2" xfId="3875"/>
    <cellStyle name="Normal 5 7 4 2 6" xfId="2777"/>
    <cellStyle name="Normal 5 7 4 3" xfId="1003"/>
    <cellStyle name="Normal 5 7 4 3 2" xfId="2104"/>
    <cellStyle name="Normal 5 7 4 3 2 2" xfId="4302"/>
    <cellStyle name="Normal 5 7 4 3 3" xfId="3204"/>
    <cellStyle name="Normal 5 7 4 4" xfId="747"/>
    <cellStyle name="Normal 5 7 4 4 2" xfId="1848"/>
    <cellStyle name="Normal 5 7 4 4 2 2" xfId="4046"/>
    <cellStyle name="Normal 5 7 4 4 3" xfId="2948"/>
    <cellStyle name="Normal 5 7 4 5" xfId="1275"/>
    <cellStyle name="Normal 5 7 4 5 2" xfId="2375"/>
    <cellStyle name="Normal 5 7 4 5 2 2" xfId="4573"/>
    <cellStyle name="Normal 5 7 4 5 3" xfId="3475"/>
    <cellStyle name="Normal 5 7 4 6" xfId="1549"/>
    <cellStyle name="Normal 5 7 4 6 2" xfId="3747"/>
    <cellStyle name="Normal 5 7 4 7" xfId="2649"/>
    <cellStyle name="Normal 5 7 5" xfId="358"/>
    <cellStyle name="Normal 5 7 5 2" xfId="628"/>
    <cellStyle name="Normal 5 7 5 2 2" xfId="878"/>
    <cellStyle name="Normal 5 7 5 2 2 2" xfId="1979"/>
    <cellStyle name="Normal 5 7 5 2 2 2 2" xfId="4177"/>
    <cellStyle name="Normal 5 7 5 2 2 3" xfId="3079"/>
    <cellStyle name="Normal 5 7 5 2 3" xfId="1734"/>
    <cellStyle name="Normal 5 7 5 2 3 2" xfId="3932"/>
    <cellStyle name="Normal 5 7 5 2 4" xfId="2834"/>
    <cellStyle name="Normal 5 7 5 3" xfId="1067"/>
    <cellStyle name="Normal 5 7 5 3 2" xfId="2168"/>
    <cellStyle name="Normal 5 7 5 3 2 2" xfId="4366"/>
    <cellStyle name="Normal 5 7 5 3 3" xfId="3268"/>
    <cellStyle name="Normal 5 7 5 4" xfId="748"/>
    <cellStyle name="Normal 5 7 5 4 2" xfId="1849"/>
    <cellStyle name="Normal 5 7 5 4 2 2" xfId="4047"/>
    <cellStyle name="Normal 5 7 5 4 3" xfId="2949"/>
    <cellStyle name="Normal 5 7 5 5" xfId="1339"/>
    <cellStyle name="Normal 5 7 5 5 2" xfId="2439"/>
    <cellStyle name="Normal 5 7 5 5 2 2" xfId="4637"/>
    <cellStyle name="Normal 5 7 5 5 3" xfId="3539"/>
    <cellStyle name="Normal 5 7 5 6" xfId="1613"/>
    <cellStyle name="Normal 5 7 5 6 2" xfId="3811"/>
    <cellStyle name="Normal 5 7 5 7" xfId="2713"/>
    <cellStyle name="Normal 5 7 6" xfId="939"/>
    <cellStyle name="Normal 5 7 6 2" xfId="2040"/>
    <cellStyle name="Normal 5 7 6 2 2" xfId="4238"/>
    <cellStyle name="Normal 5 7 6 3" xfId="3140"/>
    <cellStyle name="Normal 5 7 7" xfId="1211"/>
    <cellStyle name="Normal 5 7 7 2" xfId="2311"/>
    <cellStyle name="Normal 5 7 7 2 2" xfId="4509"/>
    <cellStyle name="Normal 5 7 7 3" xfId="3411"/>
    <cellStyle name="Normal 5 7 8" xfId="571"/>
    <cellStyle name="Normal 5 7 9" xfId="1485"/>
    <cellStyle name="Normal 5 7 9 2" xfId="3683"/>
    <cellStyle name="Normal 5 8" xfId="572"/>
    <cellStyle name="Normal 5 8 2" xfId="629"/>
    <cellStyle name="Normal 5 8 2 2" xfId="879"/>
    <cellStyle name="Normal 5 8 2 2 2" xfId="1980"/>
    <cellStyle name="Normal 5 8 2 2 2 2" xfId="4178"/>
    <cellStyle name="Normal 5 8 2 2 3" xfId="3080"/>
    <cellStyle name="Normal 5 8 2 3" xfId="1735"/>
    <cellStyle name="Normal 5 8 2 3 2" xfId="3933"/>
    <cellStyle name="Normal 5 8 2 4" xfId="2835"/>
    <cellStyle name="Normal 5 8 3" xfId="647"/>
    <cellStyle name="Normal 5 8 3 2" xfId="923"/>
    <cellStyle name="Normal 5 8 3 2 2" xfId="2024"/>
    <cellStyle name="Normal 5 8 3 2 2 2" xfId="4222"/>
    <cellStyle name="Normal 5 8 3 2 3" xfId="3124"/>
    <cellStyle name="Normal 5 8 3 3" xfId="1748"/>
    <cellStyle name="Normal 5 8 3 3 2" xfId="3946"/>
    <cellStyle name="Normal 5 8 3 4" xfId="2848"/>
    <cellStyle name="Normal 5 8 4" xfId="749"/>
    <cellStyle name="Normal 5 8 4 2" xfId="1850"/>
    <cellStyle name="Normal 5 8 4 2 2" xfId="4048"/>
    <cellStyle name="Normal 5 8 4 3" xfId="2950"/>
    <cellStyle name="Normal 5 8 5" xfId="1195"/>
    <cellStyle name="Normal 5 8 5 2" xfId="2295"/>
    <cellStyle name="Normal 5 8 5 2 2" xfId="4493"/>
    <cellStyle name="Normal 5 8 5 3" xfId="3395"/>
    <cellStyle name="Normal 5 8 6" xfId="1731"/>
    <cellStyle name="Normal 5 8 6 2" xfId="3929"/>
    <cellStyle name="Normal 5 8 7" xfId="2831"/>
    <cellStyle name="Normal 5 9" xfId="1467"/>
    <cellStyle name="Normal 5 9 2" xfId="2567"/>
    <cellStyle name="Normal 5 9 2 2" xfId="4765"/>
    <cellStyle name="Normal 5 9 3" xfId="3667"/>
    <cellStyle name="Normal 5_FY 11" xfId="573"/>
    <cellStyle name="Normal 6" xfId="165"/>
    <cellStyle name="Normal 6 2" xfId="166"/>
    <cellStyle name="Normal 6 3" xfId="167"/>
    <cellStyle name="Normal 6 4" xfId="207"/>
    <cellStyle name="Normal 6 4 10" xfId="2586"/>
    <cellStyle name="Normal 6 4 2" xfId="243"/>
    <cellStyle name="Normal 6 4 2 2" xfId="275"/>
    <cellStyle name="Normal 6 4 2 2 2" xfId="339"/>
    <cellStyle name="Normal 6 4 2 2 2 2" xfId="471"/>
    <cellStyle name="Normal 6 4 2 2 2 2 2" xfId="1179"/>
    <cellStyle name="Normal 6 4 2 2 2 2 2 2" xfId="2280"/>
    <cellStyle name="Normal 6 4 2 2 2 2 2 2 2" xfId="4478"/>
    <cellStyle name="Normal 6 4 2 2 2 2 2 3" xfId="3380"/>
    <cellStyle name="Normal 6 4 2 2 2 2 3" xfId="884"/>
    <cellStyle name="Normal 6 4 2 2 2 2 3 2" xfId="1985"/>
    <cellStyle name="Normal 6 4 2 2 2 2 3 2 2" xfId="4183"/>
    <cellStyle name="Normal 6 4 2 2 2 2 3 3" xfId="3085"/>
    <cellStyle name="Normal 6 4 2 2 2 2 4" xfId="1452"/>
    <cellStyle name="Normal 6 4 2 2 2 2 4 2" xfId="2552"/>
    <cellStyle name="Normal 6 4 2 2 2 2 4 2 2" xfId="4750"/>
    <cellStyle name="Normal 6 4 2 2 2 2 4 3" xfId="3652"/>
    <cellStyle name="Normal 6 4 2 2 2 2 5" xfId="1726"/>
    <cellStyle name="Normal 6 4 2 2 2 2 5 2" xfId="3924"/>
    <cellStyle name="Normal 6 4 2 2 2 2 6" xfId="2826"/>
    <cellStyle name="Normal 6 4 2 2 2 3" xfId="1052"/>
    <cellStyle name="Normal 6 4 2 2 2 3 2" xfId="2153"/>
    <cellStyle name="Normal 6 4 2 2 2 3 2 2" xfId="4351"/>
    <cellStyle name="Normal 6 4 2 2 2 3 3" xfId="3253"/>
    <cellStyle name="Normal 6 4 2 2 2 4" xfId="754"/>
    <cellStyle name="Normal 6 4 2 2 2 4 2" xfId="1855"/>
    <cellStyle name="Normal 6 4 2 2 2 4 2 2" xfId="4053"/>
    <cellStyle name="Normal 6 4 2 2 2 4 3" xfId="2955"/>
    <cellStyle name="Normal 6 4 2 2 2 5" xfId="1324"/>
    <cellStyle name="Normal 6 4 2 2 2 5 2" xfId="2424"/>
    <cellStyle name="Normal 6 4 2 2 2 5 2 2" xfId="4622"/>
    <cellStyle name="Normal 6 4 2 2 2 5 3" xfId="3524"/>
    <cellStyle name="Normal 6 4 2 2 2 6" xfId="1598"/>
    <cellStyle name="Normal 6 4 2 2 2 6 2" xfId="3796"/>
    <cellStyle name="Normal 6 4 2 2 2 7" xfId="2698"/>
    <cellStyle name="Normal 6 4 2 2 3" xfId="407"/>
    <cellStyle name="Normal 6 4 2 2 3 2" xfId="1115"/>
    <cellStyle name="Normal 6 4 2 2 3 2 2" xfId="2216"/>
    <cellStyle name="Normal 6 4 2 2 3 2 2 2" xfId="4414"/>
    <cellStyle name="Normal 6 4 2 2 3 2 3" xfId="3316"/>
    <cellStyle name="Normal 6 4 2 2 3 3" xfId="883"/>
    <cellStyle name="Normal 6 4 2 2 3 3 2" xfId="1984"/>
    <cellStyle name="Normal 6 4 2 2 3 3 2 2" xfId="4182"/>
    <cellStyle name="Normal 6 4 2 2 3 3 3" xfId="3084"/>
    <cellStyle name="Normal 6 4 2 2 3 4" xfId="1388"/>
    <cellStyle name="Normal 6 4 2 2 3 4 2" xfId="2488"/>
    <cellStyle name="Normal 6 4 2 2 3 4 2 2" xfId="4686"/>
    <cellStyle name="Normal 6 4 2 2 3 4 3" xfId="3588"/>
    <cellStyle name="Normal 6 4 2 2 3 5" xfId="1662"/>
    <cellStyle name="Normal 6 4 2 2 3 5 2" xfId="3860"/>
    <cellStyle name="Normal 6 4 2 2 3 6" xfId="2762"/>
    <cellStyle name="Normal 6 4 2 2 4" xfId="988"/>
    <cellStyle name="Normal 6 4 2 2 4 2" xfId="2089"/>
    <cellStyle name="Normal 6 4 2 2 4 2 2" xfId="4287"/>
    <cellStyle name="Normal 6 4 2 2 4 3" xfId="3189"/>
    <cellStyle name="Normal 6 4 2 2 5" xfId="753"/>
    <cellStyle name="Normal 6 4 2 2 5 2" xfId="1854"/>
    <cellStyle name="Normal 6 4 2 2 5 2 2" xfId="4052"/>
    <cellStyle name="Normal 6 4 2 2 5 3" xfId="2954"/>
    <cellStyle name="Normal 6 4 2 2 6" xfId="1260"/>
    <cellStyle name="Normal 6 4 2 2 6 2" xfId="2360"/>
    <cellStyle name="Normal 6 4 2 2 6 2 2" xfId="4558"/>
    <cellStyle name="Normal 6 4 2 2 6 3" xfId="3460"/>
    <cellStyle name="Normal 6 4 2 2 7" xfId="1534"/>
    <cellStyle name="Normal 6 4 2 2 7 2" xfId="3732"/>
    <cellStyle name="Normal 6 4 2 2 8" xfId="2634"/>
    <cellStyle name="Normal 6 4 2 3" xfId="307"/>
    <cellStyle name="Normal 6 4 2 3 2" xfId="439"/>
    <cellStyle name="Normal 6 4 2 3 2 2" xfId="1147"/>
    <cellStyle name="Normal 6 4 2 3 2 2 2" xfId="2248"/>
    <cellStyle name="Normal 6 4 2 3 2 2 2 2" xfId="4446"/>
    <cellStyle name="Normal 6 4 2 3 2 2 3" xfId="3348"/>
    <cellStyle name="Normal 6 4 2 3 2 3" xfId="885"/>
    <cellStyle name="Normal 6 4 2 3 2 3 2" xfId="1986"/>
    <cellStyle name="Normal 6 4 2 3 2 3 2 2" xfId="4184"/>
    <cellStyle name="Normal 6 4 2 3 2 3 3" xfId="3086"/>
    <cellStyle name="Normal 6 4 2 3 2 4" xfId="1420"/>
    <cellStyle name="Normal 6 4 2 3 2 4 2" xfId="2520"/>
    <cellStyle name="Normal 6 4 2 3 2 4 2 2" xfId="4718"/>
    <cellStyle name="Normal 6 4 2 3 2 4 3" xfId="3620"/>
    <cellStyle name="Normal 6 4 2 3 2 5" xfId="1694"/>
    <cellStyle name="Normal 6 4 2 3 2 5 2" xfId="3892"/>
    <cellStyle name="Normal 6 4 2 3 2 6" xfId="2794"/>
    <cellStyle name="Normal 6 4 2 3 3" xfId="1020"/>
    <cellStyle name="Normal 6 4 2 3 3 2" xfId="2121"/>
    <cellStyle name="Normal 6 4 2 3 3 2 2" xfId="4319"/>
    <cellStyle name="Normal 6 4 2 3 3 3" xfId="3221"/>
    <cellStyle name="Normal 6 4 2 3 4" xfId="755"/>
    <cellStyle name="Normal 6 4 2 3 4 2" xfId="1856"/>
    <cellStyle name="Normal 6 4 2 3 4 2 2" xfId="4054"/>
    <cellStyle name="Normal 6 4 2 3 4 3" xfId="2956"/>
    <cellStyle name="Normal 6 4 2 3 5" xfId="1292"/>
    <cellStyle name="Normal 6 4 2 3 5 2" xfId="2392"/>
    <cellStyle name="Normal 6 4 2 3 5 2 2" xfId="4590"/>
    <cellStyle name="Normal 6 4 2 3 5 3" xfId="3492"/>
    <cellStyle name="Normal 6 4 2 3 6" xfId="1566"/>
    <cellStyle name="Normal 6 4 2 3 6 2" xfId="3764"/>
    <cellStyle name="Normal 6 4 2 3 7" xfId="2666"/>
    <cellStyle name="Normal 6 4 2 4" xfId="375"/>
    <cellStyle name="Normal 6 4 2 4 2" xfId="1083"/>
    <cellStyle name="Normal 6 4 2 4 2 2" xfId="2184"/>
    <cellStyle name="Normal 6 4 2 4 2 2 2" xfId="4382"/>
    <cellStyle name="Normal 6 4 2 4 2 3" xfId="3284"/>
    <cellStyle name="Normal 6 4 2 4 3" xfId="882"/>
    <cellStyle name="Normal 6 4 2 4 3 2" xfId="1983"/>
    <cellStyle name="Normal 6 4 2 4 3 2 2" xfId="4181"/>
    <cellStyle name="Normal 6 4 2 4 3 3" xfId="3083"/>
    <cellStyle name="Normal 6 4 2 4 4" xfId="1356"/>
    <cellStyle name="Normal 6 4 2 4 4 2" xfId="2456"/>
    <cellStyle name="Normal 6 4 2 4 4 2 2" xfId="4654"/>
    <cellStyle name="Normal 6 4 2 4 4 3" xfId="3556"/>
    <cellStyle name="Normal 6 4 2 4 5" xfId="1630"/>
    <cellStyle name="Normal 6 4 2 4 5 2" xfId="3828"/>
    <cellStyle name="Normal 6 4 2 4 6" xfId="2730"/>
    <cellStyle name="Normal 6 4 2 5" xfId="956"/>
    <cellStyle name="Normal 6 4 2 5 2" xfId="2057"/>
    <cellStyle name="Normal 6 4 2 5 2 2" xfId="4255"/>
    <cellStyle name="Normal 6 4 2 5 3" xfId="3157"/>
    <cellStyle name="Normal 6 4 2 6" xfId="752"/>
    <cellStyle name="Normal 6 4 2 6 2" xfId="1853"/>
    <cellStyle name="Normal 6 4 2 6 2 2" xfId="4051"/>
    <cellStyle name="Normal 6 4 2 6 3" xfId="2953"/>
    <cellStyle name="Normal 6 4 2 7" xfId="1228"/>
    <cellStyle name="Normal 6 4 2 7 2" xfId="2328"/>
    <cellStyle name="Normal 6 4 2 7 2 2" xfId="4526"/>
    <cellStyle name="Normal 6 4 2 7 3" xfId="3428"/>
    <cellStyle name="Normal 6 4 2 8" xfId="1502"/>
    <cellStyle name="Normal 6 4 2 8 2" xfId="3700"/>
    <cellStyle name="Normal 6 4 2 9" xfId="2602"/>
    <cellStyle name="Normal 6 4 3" xfId="259"/>
    <cellStyle name="Normal 6 4 3 2" xfId="323"/>
    <cellStyle name="Normal 6 4 3 2 2" xfId="455"/>
    <cellStyle name="Normal 6 4 3 2 2 2" xfId="1163"/>
    <cellStyle name="Normal 6 4 3 2 2 2 2" xfId="2264"/>
    <cellStyle name="Normal 6 4 3 2 2 2 2 2" xfId="4462"/>
    <cellStyle name="Normal 6 4 3 2 2 2 3" xfId="3364"/>
    <cellStyle name="Normal 6 4 3 2 2 3" xfId="887"/>
    <cellStyle name="Normal 6 4 3 2 2 3 2" xfId="1988"/>
    <cellStyle name="Normal 6 4 3 2 2 3 2 2" xfId="4186"/>
    <cellStyle name="Normal 6 4 3 2 2 3 3" xfId="3088"/>
    <cellStyle name="Normal 6 4 3 2 2 4" xfId="1436"/>
    <cellStyle name="Normal 6 4 3 2 2 4 2" xfId="2536"/>
    <cellStyle name="Normal 6 4 3 2 2 4 2 2" xfId="4734"/>
    <cellStyle name="Normal 6 4 3 2 2 4 3" xfId="3636"/>
    <cellStyle name="Normal 6 4 3 2 2 5" xfId="1710"/>
    <cellStyle name="Normal 6 4 3 2 2 5 2" xfId="3908"/>
    <cellStyle name="Normal 6 4 3 2 2 6" xfId="2810"/>
    <cellStyle name="Normal 6 4 3 2 3" xfId="1036"/>
    <cellStyle name="Normal 6 4 3 2 3 2" xfId="2137"/>
    <cellStyle name="Normal 6 4 3 2 3 2 2" xfId="4335"/>
    <cellStyle name="Normal 6 4 3 2 3 3" xfId="3237"/>
    <cellStyle name="Normal 6 4 3 2 4" xfId="757"/>
    <cellStyle name="Normal 6 4 3 2 4 2" xfId="1858"/>
    <cellStyle name="Normal 6 4 3 2 4 2 2" xfId="4056"/>
    <cellStyle name="Normal 6 4 3 2 4 3" xfId="2958"/>
    <cellStyle name="Normal 6 4 3 2 5" xfId="1308"/>
    <cellStyle name="Normal 6 4 3 2 5 2" xfId="2408"/>
    <cellStyle name="Normal 6 4 3 2 5 2 2" xfId="4606"/>
    <cellStyle name="Normal 6 4 3 2 5 3" xfId="3508"/>
    <cellStyle name="Normal 6 4 3 2 6" xfId="1582"/>
    <cellStyle name="Normal 6 4 3 2 6 2" xfId="3780"/>
    <cellStyle name="Normal 6 4 3 2 7" xfId="2682"/>
    <cellStyle name="Normal 6 4 3 3" xfId="391"/>
    <cellStyle name="Normal 6 4 3 3 2" xfId="1099"/>
    <cellStyle name="Normal 6 4 3 3 2 2" xfId="2200"/>
    <cellStyle name="Normal 6 4 3 3 2 2 2" xfId="4398"/>
    <cellStyle name="Normal 6 4 3 3 2 3" xfId="3300"/>
    <cellStyle name="Normal 6 4 3 3 3" xfId="886"/>
    <cellStyle name="Normal 6 4 3 3 3 2" xfId="1987"/>
    <cellStyle name="Normal 6 4 3 3 3 2 2" xfId="4185"/>
    <cellStyle name="Normal 6 4 3 3 3 3" xfId="3087"/>
    <cellStyle name="Normal 6 4 3 3 4" xfId="1372"/>
    <cellStyle name="Normal 6 4 3 3 4 2" xfId="2472"/>
    <cellStyle name="Normal 6 4 3 3 4 2 2" xfId="4670"/>
    <cellStyle name="Normal 6 4 3 3 4 3" xfId="3572"/>
    <cellStyle name="Normal 6 4 3 3 5" xfId="1646"/>
    <cellStyle name="Normal 6 4 3 3 5 2" xfId="3844"/>
    <cellStyle name="Normal 6 4 3 3 6" xfId="2746"/>
    <cellStyle name="Normal 6 4 3 4" xfId="972"/>
    <cellStyle name="Normal 6 4 3 4 2" xfId="2073"/>
    <cellStyle name="Normal 6 4 3 4 2 2" xfId="4271"/>
    <cellStyle name="Normal 6 4 3 4 3" xfId="3173"/>
    <cellStyle name="Normal 6 4 3 5" xfId="756"/>
    <cellStyle name="Normal 6 4 3 5 2" xfId="1857"/>
    <cellStyle name="Normal 6 4 3 5 2 2" xfId="4055"/>
    <cellStyle name="Normal 6 4 3 5 3" xfId="2957"/>
    <cellStyle name="Normal 6 4 3 6" xfId="1244"/>
    <cellStyle name="Normal 6 4 3 6 2" xfId="2344"/>
    <cellStyle name="Normal 6 4 3 6 2 2" xfId="4542"/>
    <cellStyle name="Normal 6 4 3 6 3" xfId="3444"/>
    <cellStyle name="Normal 6 4 3 7" xfId="1518"/>
    <cellStyle name="Normal 6 4 3 7 2" xfId="3716"/>
    <cellStyle name="Normal 6 4 3 8" xfId="2618"/>
    <cellStyle name="Normal 6 4 4" xfId="291"/>
    <cellStyle name="Normal 6 4 4 2" xfId="423"/>
    <cellStyle name="Normal 6 4 4 2 2" xfId="1131"/>
    <cellStyle name="Normal 6 4 4 2 2 2" xfId="2232"/>
    <cellStyle name="Normal 6 4 4 2 2 2 2" xfId="4430"/>
    <cellStyle name="Normal 6 4 4 2 2 3" xfId="3332"/>
    <cellStyle name="Normal 6 4 4 2 3" xfId="888"/>
    <cellStyle name="Normal 6 4 4 2 3 2" xfId="1989"/>
    <cellStyle name="Normal 6 4 4 2 3 2 2" xfId="4187"/>
    <cellStyle name="Normal 6 4 4 2 3 3" xfId="3089"/>
    <cellStyle name="Normal 6 4 4 2 4" xfId="1404"/>
    <cellStyle name="Normal 6 4 4 2 4 2" xfId="2504"/>
    <cellStyle name="Normal 6 4 4 2 4 2 2" xfId="4702"/>
    <cellStyle name="Normal 6 4 4 2 4 3" xfId="3604"/>
    <cellStyle name="Normal 6 4 4 2 5" xfId="1678"/>
    <cellStyle name="Normal 6 4 4 2 5 2" xfId="3876"/>
    <cellStyle name="Normal 6 4 4 2 6" xfId="2778"/>
    <cellStyle name="Normal 6 4 4 3" xfId="1004"/>
    <cellStyle name="Normal 6 4 4 3 2" xfId="2105"/>
    <cellStyle name="Normal 6 4 4 3 2 2" xfId="4303"/>
    <cellStyle name="Normal 6 4 4 3 3" xfId="3205"/>
    <cellStyle name="Normal 6 4 4 4" xfId="758"/>
    <cellStyle name="Normal 6 4 4 4 2" xfId="1859"/>
    <cellStyle name="Normal 6 4 4 4 2 2" xfId="4057"/>
    <cellStyle name="Normal 6 4 4 4 3" xfId="2959"/>
    <cellStyle name="Normal 6 4 4 5" xfId="1276"/>
    <cellStyle name="Normal 6 4 4 5 2" xfId="2376"/>
    <cellStyle name="Normal 6 4 4 5 2 2" xfId="4574"/>
    <cellStyle name="Normal 6 4 4 5 3" xfId="3476"/>
    <cellStyle name="Normal 6 4 4 6" xfId="1550"/>
    <cellStyle name="Normal 6 4 4 6 2" xfId="3748"/>
    <cellStyle name="Normal 6 4 4 7" xfId="2650"/>
    <cellStyle name="Normal 6 4 5" xfId="359"/>
    <cellStyle name="Normal 6 4 5 2" xfId="1068"/>
    <cellStyle name="Normal 6 4 5 2 2" xfId="2169"/>
    <cellStyle name="Normal 6 4 5 2 2 2" xfId="4367"/>
    <cellStyle name="Normal 6 4 5 2 3" xfId="3269"/>
    <cellStyle name="Normal 6 4 5 3" xfId="881"/>
    <cellStyle name="Normal 6 4 5 3 2" xfId="1982"/>
    <cellStyle name="Normal 6 4 5 3 2 2" xfId="4180"/>
    <cellStyle name="Normal 6 4 5 3 3" xfId="3082"/>
    <cellStyle name="Normal 6 4 5 4" xfId="1340"/>
    <cellStyle name="Normal 6 4 5 4 2" xfId="2440"/>
    <cellStyle name="Normal 6 4 5 4 2 2" xfId="4638"/>
    <cellStyle name="Normal 6 4 5 4 3" xfId="3540"/>
    <cellStyle name="Normal 6 4 5 5" xfId="1614"/>
    <cellStyle name="Normal 6 4 5 5 2" xfId="3812"/>
    <cellStyle name="Normal 6 4 5 6" xfId="2714"/>
    <cellStyle name="Normal 6 4 6" xfId="940"/>
    <cellStyle name="Normal 6 4 6 2" xfId="2041"/>
    <cellStyle name="Normal 6 4 6 2 2" xfId="4239"/>
    <cellStyle name="Normal 6 4 6 3" xfId="3141"/>
    <cellStyle name="Normal 6 4 7" xfId="751"/>
    <cellStyle name="Normal 6 4 7 2" xfId="1852"/>
    <cellStyle name="Normal 6 4 7 2 2" xfId="4050"/>
    <cellStyle name="Normal 6 4 7 3" xfId="2952"/>
    <cellStyle name="Normal 6 4 8" xfId="1212"/>
    <cellStyle name="Normal 6 4 8 2" xfId="2312"/>
    <cellStyle name="Normal 6 4 8 2 2" xfId="4510"/>
    <cellStyle name="Normal 6 4 8 3" xfId="3412"/>
    <cellStyle name="Normal 6 4 9" xfId="1486"/>
    <cellStyle name="Normal 6 4 9 2" xfId="3684"/>
    <cellStyle name="Normal 6 5" xfId="630"/>
    <cellStyle name="Normal 6 5 2" xfId="880"/>
    <cellStyle name="Normal 6 5 2 2" xfId="1981"/>
    <cellStyle name="Normal 6 5 2 2 2" xfId="4179"/>
    <cellStyle name="Normal 6 5 2 3" xfId="3081"/>
    <cellStyle name="Normal 6 5 3" xfId="1736"/>
    <cellStyle name="Normal 6 5 3 2" xfId="3934"/>
    <cellStyle name="Normal 6 5 4" xfId="2836"/>
    <cellStyle name="Normal 6 6" xfId="648"/>
    <cellStyle name="Normal 6 6 2" xfId="924"/>
    <cellStyle name="Normal 6 6 2 2" xfId="2025"/>
    <cellStyle name="Normal 6 6 2 2 2" xfId="4223"/>
    <cellStyle name="Normal 6 6 2 3" xfId="3125"/>
    <cellStyle name="Normal 6 6 3" xfId="1749"/>
    <cellStyle name="Normal 6 6 3 2" xfId="3947"/>
    <cellStyle name="Normal 6 6 4" xfId="2849"/>
    <cellStyle name="Normal 6 7" xfId="750"/>
    <cellStyle name="Normal 6 7 2" xfId="1851"/>
    <cellStyle name="Normal 6 7 2 2" xfId="4049"/>
    <cellStyle name="Normal 6 7 3" xfId="2951"/>
    <cellStyle name="Normal 6 8" xfId="1196"/>
    <cellStyle name="Normal 6 8 2" xfId="2296"/>
    <cellStyle name="Normal 6 8 2 2" xfId="4494"/>
    <cellStyle name="Normal 6 8 3" xfId="3396"/>
    <cellStyle name="Normal 6 9" xfId="1468"/>
    <cellStyle name="Normal 6 9 2" xfId="2568"/>
    <cellStyle name="Normal 6 9 2 2" xfId="4766"/>
    <cellStyle name="Normal 6 9 3" xfId="3668"/>
    <cellStyle name="Normal 7" xfId="208"/>
    <cellStyle name="Normal 7 10" xfId="1487"/>
    <cellStyle name="Normal 7 10 2" xfId="3685"/>
    <cellStyle name="Normal 7 11" xfId="2587"/>
    <cellStyle name="Normal 7 2" xfId="244"/>
    <cellStyle name="Normal 7 2 10" xfId="1503"/>
    <cellStyle name="Normal 7 2 10 2" xfId="3701"/>
    <cellStyle name="Normal 7 2 11" xfId="2603"/>
    <cellStyle name="Normal 7 2 2" xfId="276"/>
    <cellStyle name="Normal 7 2 2 2" xfId="340"/>
    <cellStyle name="Normal 7 2 2 2 2" xfId="472"/>
    <cellStyle name="Normal 7 2 2 2 2 2" xfId="1180"/>
    <cellStyle name="Normal 7 2 2 2 2 2 2" xfId="2281"/>
    <cellStyle name="Normal 7 2 2 2 2 2 2 2" xfId="4479"/>
    <cellStyle name="Normal 7 2 2 2 2 2 3" xfId="3381"/>
    <cellStyle name="Normal 7 2 2 2 2 3" xfId="891"/>
    <cellStyle name="Normal 7 2 2 2 2 3 2" xfId="1992"/>
    <cellStyle name="Normal 7 2 2 2 2 3 2 2" xfId="4190"/>
    <cellStyle name="Normal 7 2 2 2 2 3 3" xfId="3092"/>
    <cellStyle name="Normal 7 2 2 2 2 4" xfId="1453"/>
    <cellStyle name="Normal 7 2 2 2 2 4 2" xfId="2553"/>
    <cellStyle name="Normal 7 2 2 2 2 4 2 2" xfId="4751"/>
    <cellStyle name="Normal 7 2 2 2 2 4 3" xfId="3653"/>
    <cellStyle name="Normal 7 2 2 2 2 5" xfId="1727"/>
    <cellStyle name="Normal 7 2 2 2 2 5 2" xfId="3925"/>
    <cellStyle name="Normal 7 2 2 2 2 6" xfId="2827"/>
    <cellStyle name="Normal 7 2 2 2 3" xfId="1053"/>
    <cellStyle name="Normal 7 2 2 2 3 2" xfId="2154"/>
    <cellStyle name="Normal 7 2 2 2 3 2 2" xfId="4352"/>
    <cellStyle name="Normal 7 2 2 2 3 3" xfId="3254"/>
    <cellStyle name="Normal 7 2 2 2 4" xfId="761"/>
    <cellStyle name="Normal 7 2 2 2 4 2" xfId="1862"/>
    <cellStyle name="Normal 7 2 2 2 4 2 2" xfId="4060"/>
    <cellStyle name="Normal 7 2 2 2 4 3" xfId="2962"/>
    <cellStyle name="Normal 7 2 2 2 5" xfId="1325"/>
    <cellStyle name="Normal 7 2 2 2 5 2" xfId="2425"/>
    <cellStyle name="Normal 7 2 2 2 5 2 2" xfId="4623"/>
    <cellStyle name="Normal 7 2 2 2 5 3" xfId="3525"/>
    <cellStyle name="Normal 7 2 2 2 6" xfId="1599"/>
    <cellStyle name="Normal 7 2 2 2 6 2" xfId="3797"/>
    <cellStyle name="Normal 7 2 2 2 7" xfId="2699"/>
    <cellStyle name="Normal 7 2 2 3" xfId="408"/>
    <cellStyle name="Normal 7 2 2 3 2" xfId="1116"/>
    <cellStyle name="Normal 7 2 2 3 2 2" xfId="2217"/>
    <cellStyle name="Normal 7 2 2 3 2 2 2" xfId="4415"/>
    <cellStyle name="Normal 7 2 2 3 2 3" xfId="3317"/>
    <cellStyle name="Normal 7 2 2 3 3" xfId="890"/>
    <cellStyle name="Normal 7 2 2 3 3 2" xfId="1991"/>
    <cellStyle name="Normal 7 2 2 3 3 2 2" xfId="4189"/>
    <cellStyle name="Normal 7 2 2 3 3 3" xfId="3091"/>
    <cellStyle name="Normal 7 2 2 3 4" xfId="1389"/>
    <cellStyle name="Normal 7 2 2 3 4 2" xfId="2489"/>
    <cellStyle name="Normal 7 2 2 3 4 2 2" xfId="4687"/>
    <cellStyle name="Normal 7 2 2 3 4 3" xfId="3589"/>
    <cellStyle name="Normal 7 2 2 3 5" xfId="1663"/>
    <cellStyle name="Normal 7 2 2 3 5 2" xfId="3861"/>
    <cellStyle name="Normal 7 2 2 3 6" xfId="2763"/>
    <cellStyle name="Normal 7 2 2 4" xfId="989"/>
    <cellStyle name="Normal 7 2 2 4 2" xfId="2090"/>
    <cellStyle name="Normal 7 2 2 4 2 2" xfId="4288"/>
    <cellStyle name="Normal 7 2 2 4 3" xfId="3190"/>
    <cellStyle name="Normal 7 2 2 5" xfId="760"/>
    <cellStyle name="Normal 7 2 2 5 2" xfId="1861"/>
    <cellStyle name="Normal 7 2 2 5 2 2" xfId="4059"/>
    <cellStyle name="Normal 7 2 2 5 3" xfId="2961"/>
    <cellStyle name="Normal 7 2 2 6" xfId="1261"/>
    <cellStyle name="Normal 7 2 2 6 2" xfId="2361"/>
    <cellStyle name="Normal 7 2 2 6 2 2" xfId="4559"/>
    <cellStyle name="Normal 7 2 2 6 3" xfId="3461"/>
    <cellStyle name="Normal 7 2 2 7" xfId="1535"/>
    <cellStyle name="Normal 7 2 2 7 2" xfId="3733"/>
    <cellStyle name="Normal 7 2 2 8" xfId="2635"/>
    <cellStyle name="Normal 7 2 3" xfId="308"/>
    <cellStyle name="Normal 7 2 3 2" xfId="440"/>
    <cellStyle name="Normal 7 2 3 2 2" xfId="1148"/>
    <cellStyle name="Normal 7 2 3 2 2 2" xfId="2249"/>
    <cellStyle name="Normal 7 2 3 2 2 2 2" xfId="4447"/>
    <cellStyle name="Normal 7 2 3 2 2 3" xfId="3349"/>
    <cellStyle name="Normal 7 2 3 2 3" xfId="892"/>
    <cellStyle name="Normal 7 2 3 2 3 2" xfId="1993"/>
    <cellStyle name="Normal 7 2 3 2 3 2 2" xfId="4191"/>
    <cellStyle name="Normal 7 2 3 2 3 3" xfId="3093"/>
    <cellStyle name="Normal 7 2 3 2 4" xfId="1421"/>
    <cellStyle name="Normal 7 2 3 2 4 2" xfId="2521"/>
    <cellStyle name="Normal 7 2 3 2 4 2 2" xfId="4719"/>
    <cellStyle name="Normal 7 2 3 2 4 3" xfId="3621"/>
    <cellStyle name="Normal 7 2 3 2 5" xfId="1695"/>
    <cellStyle name="Normal 7 2 3 2 5 2" xfId="3893"/>
    <cellStyle name="Normal 7 2 3 2 6" xfId="2795"/>
    <cellStyle name="Normal 7 2 3 3" xfId="1021"/>
    <cellStyle name="Normal 7 2 3 3 2" xfId="2122"/>
    <cellStyle name="Normal 7 2 3 3 2 2" xfId="4320"/>
    <cellStyle name="Normal 7 2 3 3 3" xfId="3222"/>
    <cellStyle name="Normal 7 2 3 4" xfId="762"/>
    <cellStyle name="Normal 7 2 3 4 2" xfId="1863"/>
    <cellStyle name="Normal 7 2 3 4 2 2" xfId="4061"/>
    <cellStyle name="Normal 7 2 3 4 3" xfId="2963"/>
    <cellStyle name="Normal 7 2 3 5" xfId="1293"/>
    <cellStyle name="Normal 7 2 3 5 2" xfId="2393"/>
    <cellStyle name="Normal 7 2 3 5 2 2" xfId="4591"/>
    <cellStyle name="Normal 7 2 3 5 3" xfId="3493"/>
    <cellStyle name="Normal 7 2 3 6" xfId="1567"/>
    <cellStyle name="Normal 7 2 3 6 2" xfId="3765"/>
    <cellStyle name="Normal 7 2 3 7" xfId="2667"/>
    <cellStyle name="Normal 7 2 4" xfId="376"/>
    <cellStyle name="Normal 7 2 4 2" xfId="1084"/>
    <cellStyle name="Normal 7 2 4 2 2" xfId="2185"/>
    <cellStyle name="Normal 7 2 4 2 2 2" xfId="4383"/>
    <cellStyle name="Normal 7 2 4 2 3" xfId="3285"/>
    <cellStyle name="Normal 7 2 4 3" xfId="889"/>
    <cellStyle name="Normal 7 2 4 3 2" xfId="1990"/>
    <cellStyle name="Normal 7 2 4 3 2 2" xfId="4188"/>
    <cellStyle name="Normal 7 2 4 3 3" xfId="3090"/>
    <cellStyle name="Normal 7 2 4 4" xfId="1357"/>
    <cellStyle name="Normal 7 2 4 4 2" xfId="2457"/>
    <cellStyle name="Normal 7 2 4 4 2 2" xfId="4655"/>
    <cellStyle name="Normal 7 2 4 4 3" xfId="3557"/>
    <cellStyle name="Normal 7 2 4 5" xfId="1631"/>
    <cellStyle name="Normal 7 2 4 5 2" xfId="3829"/>
    <cellStyle name="Normal 7 2 4 6" xfId="2731"/>
    <cellStyle name="Normal 7 2 5" xfId="649"/>
    <cellStyle name="Normal 7 2 5 2" xfId="925"/>
    <cellStyle name="Normal 7 2 5 2 2" xfId="2026"/>
    <cellStyle name="Normal 7 2 5 2 2 2" xfId="4224"/>
    <cellStyle name="Normal 7 2 5 2 3" xfId="3126"/>
    <cellStyle name="Normal 7 2 5 3" xfId="1750"/>
    <cellStyle name="Normal 7 2 5 3 2" xfId="3948"/>
    <cellStyle name="Normal 7 2 5 4" xfId="2850"/>
    <cellStyle name="Normal 7 2 6" xfId="957"/>
    <cellStyle name="Normal 7 2 6 2" xfId="2058"/>
    <cellStyle name="Normal 7 2 6 2 2" xfId="4256"/>
    <cellStyle name="Normal 7 2 6 3" xfId="3158"/>
    <cellStyle name="Normal 7 2 7" xfId="759"/>
    <cellStyle name="Normal 7 2 7 2" xfId="1860"/>
    <cellStyle name="Normal 7 2 7 2 2" xfId="4058"/>
    <cellStyle name="Normal 7 2 7 3" xfId="2960"/>
    <cellStyle name="Normal 7 2 8" xfId="1197"/>
    <cellStyle name="Normal 7 2 8 2" xfId="2297"/>
    <cellStyle name="Normal 7 2 8 2 2" xfId="4495"/>
    <cellStyle name="Normal 7 2 8 3" xfId="3397"/>
    <cellStyle name="Normal 7 2 9" xfId="1229"/>
    <cellStyle name="Normal 7 2 9 2" xfId="2329"/>
    <cellStyle name="Normal 7 2 9 2 2" xfId="4527"/>
    <cellStyle name="Normal 7 2 9 3" xfId="3429"/>
    <cellStyle name="Normal 7 3" xfId="260"/>
    <cellStyle name="Normal 7 3 2" xfId="324"/>
    <cellStyle name="Normal 7 3 2 2" xfId="456"/>
    <cellStyle name="Normal 7 3 2 2 2" xfId="1164"/>
    <cellStyle name="Normal 7 3 2 2 2 2" xfId="2265"/>
    <cellStyle name="Normal 7 3 2 2 2 2 2" xfId="4463"/>
    <cellStyle name="Normal 7 3 2 2 2 3" xfId="3365"/>
    <cellStyle name="Normal 7 3 2 2 3" xfId="894"/>
    <cellStyle name="Normal 7 3 2 2 3 2" xfId="1995"/>
    <cellStyle name="Normal 7 3 2 2 3 2 2" xfId="4193"/>
    <cellStyle name="Normal 7 3 2 2 3 3" xfId="3095"/>
    <cellStyle name="Normal 7 3 2 2 4" xfId="1437"/>
    <cellStyle name="Normal 7 3 2 2 4 2" xfId="2537"/>
    <cellStyle name="Normal 7 3 2 2 4 2 2" xfId="4735"/>
    <cellStyle name="Normal 7 3 2 2 4 3" xfId="3637"/>
    <cellStyle name="Normal 7 3 2 2 5" xfId="1711"/>
    <cellStyle name="Normal 7 3 2 2 5 2" xfId="3909"/>
    <cellStyle name="Normal 7 3 2 2 6" xfId="2811"/>
    <cellStyle name="Normal 7 3 2 3" xfId="1037"/>
    <cellStyle name="Normal 7 3 2 3 2" xfId="2138"/>
    <cellStyle name="Normal 7 3 2 3 2 2" xfId="4336"/>
    <cellStyle name="Normal 7 3 2 3 3" xfId="3238"/>
    <cellStyle name="Normal 7 3 2 4" xfId="764"/>
    <cellStyle name="Normal 7 3 2 4 2" xfId="1865"/>
    <cellStyle name="Normal 7 3 2 4 2 2" xfId="4063"/>
    <cellStyle name="Normal 7 3 2 4 3" xfId="2965"/>
    <cellStyle name="Normal 7 3 2 5" xfId="1309"/>
    <cellStyle name="Normal 7 3 2 5 2" xfId="2409"/>
    <cellStyle name="Normal 7 3 2 5 2 2" xfId="4607"/>
    <cellStyle name="Normal 7 3 2 5 3" xfId="3509"/>
    <cellStyle name="Normal 7 3 2 6" xfId="1583"/>
    <cellStyle name="Normal 7 3 2 6 2" xfId="3781"/>
    <cellStyle name="Normal 7 3 2 7" xfId="2683"/>
    <cellStyle name="Normal 7 3 3" xfId="392"/>
    <cellStyle name="Normal 7 3 3 2" xfId="1100"/>
    <cellStyle name="Normal 7 3 3 2 2" xfId="2201"/>
    <cellStyle name="Normal 7 3 3 2 2 2" xfId="4399"/>
    <cellStyle name="Normal 7 3 3 2 3" xfId="3301"/>
    <cellStyle name="Normal 7 3 3 3" xfId="893"/>
    <cellStyle name="Normal 7 3 3 3 2" xfId="1994"/>
    <cellStyle name="Normal 7 3 3 3 2 2" xfId="4192"/>
    <cellStyle name="Normal 7 3 3 3 3" xfId="3094"/>
    <cellStyle name="Normal 7 3 3 4" xfId="1373"/>
    <cellStyle name="Normal 7 3 3 4 2" xfId="2473"/>
    <cellStyle name="Normal 7 3 3 4 2 2" xfId="4671"/>
    <cellStyle name="Normal 7 3 3 4 3" xfId="3573"/>
    <cellStyle name="Normal 7 3 3 5" xfId="1647"/>
    <cellStyle name="Normal 7 3 3 5 2" xfId="3845"/>
    <cellStyle name="Normal 7 3 3 6" xfId="2747"/>
    <cellStyle name="Normal 7 3 4" xfId="973"/>
    <cellStyle name="Normal 7 3 4 2" xfId="2074"/>
    <cellStyle name="Normal 7 3 4 2 2" xfId="4272"/>
    <cellStyle name="Normal 7 3 4 3" xfId="3174"/>
    <cellStyle name="Normal 7 3 5" xfId="763"/>
    <cellStyle name="Normal 7 3 5 2" xfId="1864"/>
    <cellStyle name="Normal 7 3 5 2 2" xfId="4062"/>
    <cellStyle name="Normal 7 3 5 3" xfId="2964"/>
    <cellStyle name="Normal 7 3 6" xfId="1245"/>
    <cellStyle name="Normal 7 3 6 2" xfId="2345"/>
    <cellStyle name="Normal 7 3 6 2 2" xfId="4543"/>
    <cellStyle name="Normal 7 3 6 3" xfId="3445"/>
    <cellStyle name="Normal 7 3 7" xfId="1519"/>
    <cellStyle name="Normal 7 3 7 2" xfId="3717"/>
    <cellStyle name="Normal 7 3 8" xfId="2619"/>
    <cellStyle name="Normal 7 4" xfId="292"/>
    <cellStyle name="Normal 7 4 2" xfId="424"/>
    <cellStyle name="Normal 7 4 2 2" xfId="1132"/>
    <cellStyle name="Normal 7 4 2 2 2" xfId="2233"/>
    <cellStyle name="Normal 7 4 2 2 2 2" xfId="4431"/>
    <cellStyle name="Normal 7 4 2 2 3" xfId="3333"/>
    <cellStyle name="Normal 7 4 2 3" xfId="895"/>
    <cellStyle name="Normal 7 4 2 3 2" xfId="1996"/>
    <cellStyle name="Normal 7 4 2 3 2 2" xfId="4194"/>
    <cellStyle name="Normal 7 4 2 3 3" xfId="3096"/>
    <cellStyle name="Normal 7 4 2 4" xfId="1405"/>
    <cellStyle name="Normal 7 4 2 4 2" xfId="2505"/>
    <cellStyle name="Normal 7 4 2 4 2 2" xfId="4703"/>
    <cellStyle name="Normal 7 4 2 4 3" xfId="3605"/>
    <cellStyle name="Normal 7 4 2 5" xfId="1679"/>
    <cellStyle name="Normal 7 4 2 5 2" xfId="3877"/>
    <cellStyle name="Normal 7 4 2 6" xfId="2779"/>
    <cellStyle name="Normal 7 4 3" xfId="1005"/>
    <cellStyle name="Normal 7 4 3 2" xfId="2106"/>
    <cellStyle name="Normal 7 4 3 2 2" xfId="4304"/>
    <cellStyle name="Normal 7 4 3 3" xfId="3206"/>
    <cellStyle name="Normal 7 4 4" xfId="765"/>
    <cellStyle name="Normal 7 4 4 2" xfId="1866"/>
    <cellStyle name="Normal 7 4 4 2 2" xfId="4064"/>
    <cellStyle name="Normal 7 4 4 3" xfId="2966"/>
    <cellStyle name="Normal 7 4 5" xfId="1277"/>
    <cellStyle name="Normal 7 4 5 2" xfId="2377"/>
    <cellStyle name="Normal 7 4 5 2 2" xfId="4575"/>
    <cellStyle name="Normal 7 4 5 3" xfId="3477"/>
    <cellStyle name="Normal 7 4 6" xfId="1551"/>
    <cellStyle name="Normal 7 4 6 2" xfId="3749"/>
    <cellStyle name="Normal 7 4 7" xfId="2651"/>
    <cellStyle name="Normal 7 5" xfId="360"/>
    <cellStyle name="Normal 7 5 2" xfId="1341"/>
    <cellStyle name="Normal 7 5 2 2" xfId="2441"/>
    <cellStyle name="Normal 7 5 2 2 2" xfId="4639"/>
    <cellStyle name="Normal 7 5 2 3" xfId="3541"/>
    <cellStyle name="Normal 7 5 3" xfId="1615"/>
    <cellStyle name="Normal 7 5 3 2" xfId="3813"/>
    <cellStyle name="Normal 7 5 4" xfId="2715"/>
    <cellStyle name="Normal 7 6" xfId="941"/>
    <cellStyle name="Normal 7 6 2" xfId="2042"/>
    <cellStyle name="Normal 7 6 2 2" xfId="4240"/>
    <cellStyle name="Normal 7 6 3" xfId="3142"/>
    <cellStyle name="Normal 7 7" xfId="1213"/>
    <cellStyle name="Normal 7 7 2" xfId="2313"/>
    <cellStyle name="Normal 7 7 2 2" xfId="4511"/>
    <cellStyle name="Normal 7 7 3" xfId="3413"/>
    <cellStyle name="Normal 7 8" xfId="574"/>
    <cellStyle name="Normal 7 9" xfId="1469"/>
    <cellStyle name="Normal 7 9 2" xfId="2569"/>
    <cellStyle name="Normal 7 9 2 2" xfId="4767"/>
    <cellStyle name="Normal 7 9 3" xfId="3669"/>
    <cellStyle name="Normal 8" xfId="209"/>
    <cellStyle name="Normal 8 10" xfId="1214"/>
    <cellStyle name="Normal 8 10 2" xfId="2314"/>
    <cellStyle name="Normal 8 10 2 2" xfId="4512"/>
    <cellStyle name="Normal 8 10 3" xfId="3414"/>
    <cellStyle name="Normal 8 11" xfId="1470"/>
    <cellStyle name="Normal 8 11 2" xfId="2570"/>
    <cellStyle name="Normal 8 11 2 2" xfId="4768"/>
    <cellStyle name="Normal 8 11 3" xfId="3670"/>
    <cellStyle name="Normal 8 12" xfId="1488"/>
    <cellStyle name="Normal 8 12 2" xfId="3686"/>
    <cellStyle name="Normal 8 13" xfId="2588"/>
    <cellStyle name="Normal 8 2" xfId="245"/>
    <cellStyle name="Normal 8 2 2" xfId="277"/>
    <cellStyle name="Normal 8 2 2 2" xfId="341"/>
    <cellStyle name="Normal 8 2 2 2 2" xfId="473"/>
    <cellStyle name="Normal 8 2 2 2 2 2" xfId="1181"/>
    <cellStyle name="Normal 8 2 2 2 2 2 2" xfId="2282"/>
    <cellStyle name="Normal 8 2 2 2 2 2 2 2" xfId="4480"/>
    <cellStyle name="Normal 8 2 2 2 2 2 3" xfId="3382"/>
    <cellStyle name="Normal 8 2 2 2 2 3" xfId="899"/>
    <cellStyle name="Normal 8 2 2 2 2 3 2" xfId="2000"/>
    <cellStyle name="Normal 8 2 2 2 2 3 2 2" xfId="4198"/>
    <cellStyle name="Normal 8 2 2 2 2 3 3" xfId="3100"/>
    <cellStyle name="Normal 8 2 2 2 2 4" xfId="1454"/>
    <cellStyle name="Normal 8 2 2 2 2 4 2" xfId="2554"/>
    <cellStyle name="Normal 8 2 2 2 2 4 2 2" xfId="4752"/>
    <cellStyle name="Normal 8 2 2 2 2 4 3" xfId="3654"/>
    <cellStyle name="Normal 8 2 2 2 2 5" xfId="1728"/>
    <cellStyle name="Normal 8 2 2 2 2 5 2" xfId="3926"/>
    <cellStyle name="Normal 8 2 2 2 2 6" xfId="2828"/>
    <cellStyle name="Normal 8 2 2 2 3" xfId="1054"/>
    <cellStyle name="Normal 8 2 2 2 3 2" xfId="2155"/>
    <cellStyle name="Normal 8 2 2 2 3 2 2" xfId="4353"/>
    <cellStyle name="Normal 8 2 2 2 3 3" xfId="3255"/>
    <cellStyle name="Normal 8 2 2 2 4" xfId="769"/>
    <cellStyle name="Normal 8 2 2 2 4 2" xfId="1870"/>
    <cellStyle name="Normal 8 2 2 2 4 2 2" xfId="4068"/>
    <cellStyle name="Normal 8 2 2 2 4 3" xfId="2970"/>
    <cellStyle name="Normal 8 2 2 2 5" xfId="1326"/>
    <cellStyle name="Normal 8 2 2 2 5 2" xfId="2426"/>
    <cellStyle name="Normal 8 2 2 2 5 2 2" xfId="4624"/>
    <cellStyle name="Normal 8 2 2 2 5 3" xfId="3526"/>
    <cellStyle name="Normal 8 2 2 2 6" xfId="1600"/>
    <cellStyle name="Normal 8 2 2 2 6 2" xfId="3798"/>
    <cellStyle name="Normal 8 2 2 2 7" xfId="2700"/>
    <cellStyle name="Normal 8 2 2 3" xfId="409"/>
    <cellStyle name="Normal 8 2 2 3 2" xfId="1117"/>
    <cellStyle name="Normal 8 2 2 3 2 2" xfId="2218"/>
    <cellStyle name="Normal 8 2 2 3 2 2 2" xfId="4416"/>
    <cellStyle name="Normal 8 2 2 3 2 3" xfId="3318"/>
    <cellStyle name="Normal 8 2 2 3 3" xfId="898"/>
    <cellStyle name="Normal 8 2 2 3 3 2" xfId="1999"/>
    <cellStyle name="Normal 8 2 2 3 3 2 2" xfId="4197"/>
    <cellStyle name="Normal 8 2 2 3 3 3" xfId="3099"/>
    <cellStyle name="Normal 8 2 2 3 4" xfId="1390"/>
    <cellStyle name="Normal 8 2 2 3 4 2" xfId="2490"/>
    <cellStyle name="Normal 8 2 2 3 4 2 2" xfId="4688"/>
    <cellStyle name="Normal 8 2 2 3 4 3" xfId="3590"/>
    <cellStyle name="Normal 8 2 2 3 5" xfId="1664"/>
    <cellStyle name="Normal 8 2 2 3 5 2" xfId="3862"/>
    <cellStyle name="Normal 8 2 2 3 6" xfId="2764"/>
    <cellStyle name="Normal 8 2 2 4" xfId="990"/>
    <cellStyle name="Normal 8 2 2 4 2" xfId="2091"/>
    <cellStyle name="Normal 8 2 2 4 2 2" xfId="4289"/>
    <cellStyle name="Normal 8 2 2 4 3" xfId="3191"/>
    <cellStyle name="Normal 8 2 2 5" xfId="768"/>
    <cellStyle name="Normal 8 2 2 5 2" xfId="1869"/>
    <cellStyle name="Normal 8 2 2 5 2 2" xfId="4067"/>
    <cellStyle name="Normal 8 2 2 5 3" xfId="2969"/>
    <cellStyle name="Normal 8 2 2 6" xfId="1262"/>
    <cellStyle name="Normal 8 2 2 6 2" xfId="2362"/>
    <cellStyle name="Normal 8 2 2 6 2 2" xfId="4560"/>
    <cellStyle name="Normal 8 2 2 6 3" xfId="3462"/>
    <cellStyle name="Normal 8 2 2 7" xfId="1536"/>
    <cellStyle name="Normal 8 2 2 7 2" xfId="3734"/>
    <cellStyle name="Normal 8 2 2 8" xfId="2636"/>
    <cellStyle name="Normal 8 2 3" xfId="309"/>
    <cellStyle name="Normal 8 2 3 2" xfId="441"/>
    <cellStyle name="Normal 8 2 3 2 2" xfId="1149"/>
    <cellStyle name="Normal 8 2 3 2 2 2" xfId="2250"/>
    <cellStyle name="Normal 8 2 3 2 2 2 2" xfId="4448"/>
    <cellStyle name="Normal 8 2 3 2 2 3" xfId="3350"/>
    <cellStyle name="Normal 8 2 3 2 3" xfId="900"/>
    <cellStyle name="Normal 8 2 3 2 3 2" xfId="2001"/>
    <cellStyle name="Normal 8 2 3 2 3 2 2" xfId="4199"/>
    <cellStyle name="Normal 8 2 3 2 3 3" xfId="3101"/>
    <cellStyle name="Normal 8 2 3 2 4" xfId="1422"/>
    <cellStyle name="Normal 8 2 3 2 4 2" xfId="2522"/>
    <cellStyle name="Normal 8 2 3 2 4 2 2" xfId="4720"/>
    <cellStyle name="Normal 8 2 3 2 4 3" xfId="3622"/>
    <cellStyle name="Normal 8 2 3 2 5" xfId="1696"/>
    <cellStyle name="Normal 8 2 3 2 5 2" xfId="3894"/>
    <cellStyle name="Normal 8 2 3 2 6" xfId="2796"/>
    <cellStyle name="Normal 8 2 3 3" xfId="1022"/>
    <cellStyle name="Normal 8 2 3 3 2" xfId="2123"/>
    <cellStyle name="Normal 8 2 3 3 2 2" xfId="4321"/>
    <cellStyle name="Normal 8 2 3 3 3" xfId="3223"/>
    <cellStyle name="Normal 8 2 3 4" xfId="770"/>
    <cellStyle name="Normal 8 2 3 4 2" xfId="1871"/>
    <cellStyle name="Normal 8 2 3 4 2 2" xfId="4069"/>
    <cellStyle name="Normal 8 2 3 4 3" xfId="2971"/>
    <cellStyle name="Normal 8 2 3 5" xfId="1294"/>
    <cellStyle name="Normal 8 2 3 5 2" xfId="2394"/>
    <cellStyle name="Normal 8 2 3 5 2 2" xfId="4592"/>
    <cellStyle name="Normal 8 2 3 5 3" xfId="3494"/>
    <cellStyle name="Normal 8 2 3 6" xfId="1568"/>
    <cellStyle name="Normal 8 2 3 6 2" xfId="3766"/>
    <cellStyle name="Normal 8 2 3 7" xfId="2668"/>
    <cellStyle name="Normal 8 2 4" xfId="377"/>
    <cellStyle name="Normal 8 2 4 2" xfId="1085"/>
    <cellStyle name="Normal 8 2 4 2 2" xfId="2186"/>
    <cellStyle name="Normal 8 2 4 2 2 2" xfId="4384"/>
    <cellStyle name="Normal 8 2 4 2 3" xfId="3286"/>
    <cellStyle name="Normal 8 2 4 3" xfId="897"/>
    <cellStyle name="Normal 8 2 4 3 2" xfId="1998"/>
    <cellStyle name="Normal 8 2 4 3 2 2" xfId="4196"/>
    <cellStyle name="Normal 8 2 4 3 3" xfId="3098"/>
    <cellStyle name="Normal 8 2 4 4" xfId="1358"/>
    <cellStyle name="Normal 8 2 4 4 2" xfId="2458"/>
    <cellStyle name="Normal 8 2 4 4 2 2" xfId="4656"/>
    <cellStyle name="Normal 8 2 4 4 3" xfId="3558"/>
    <cellStyle name="Normal 8 2 4 5" xfId="1632"/>
    <cellStyle name="Normal 8 2 4 5 2" xfId="3830"/>
    <cellStyle name="Normal 8 2 4 6" xfId="2732"/>
    <cellStyle name="Normal 8 2 5" xfId="958"/>
    <cellStyle name="Normal 8 2 5 2" xfId="2059"/>
    <cellStyle name="Normal 8 2 5 2 2" xfId="4257"/>
    <cellStyle name="Normal 8 2 5 3" xfId="3159"/>
    <cellStyle name="Normal 8 2 6" xfId="767"/>
    <cellStyle name="Normal 8 2 6 2" xfId="1868"/>
    <cellStyle name="Normal 8 2 6 2 2" xfId="4066"/>
    <cellStyle name="Normal 8 2 6 3" xfId="2968"/>
    <cellStyle name="Normal 8 2 7" xfId="1230"/>
    <cellStyle name="Normal 8 2 7 2" xfId="2330"/>
    <cellStyle name="Normal 8 2 7 2 2" xfId="4528"/>
    <cellStyle name="Normal 8 2 7 3" xfId="3430"/>
    <cellStyle name="Normal 8 2 8" xfId="1504"/>
    <cellStyle name="Normal 8 2 8 2" xfId="3702"/>
    <cellStyle name="Normal 8 2 9" xfId="2604"/>
    <cellStyle name="Normal 8 3" xfId="261"/>
    <cellStyle name="Normal 8 3 2" xfId="325"/>
    <cellStyle name="Normal 8 3 2 2" xfId="457"/>
    <cellStyle name="Normal 8 3 2 2 2" xfId="1165"/>
    <cellStyle name="Normal 8 3 2 2 2 2" xfId="2266"/>
    <cellStyle name="Normal 8 3 2 2 2 2 2" xfId="4464"/>
    <cellStyle name="Normal 8 3 2 2 2 3" xfId="3366"/>
    <cellStyle name="Normal 8 3 2 2 3" xfId="902"/>
    <cellStyle name="Normal 8 3 2 2 3 2" xfId="2003"/>
    <cellStyle name="Normal 8 3 2 2 3 2 2" xfId="4201"/>
    <cellStyle name="Normal 8 3 2 2 3 3" xfId="3103"/>
    <cellStyle name="Normal 8 3 2 2 4" xfId="1438"/>
    <cellStyle name="Normal 8 3 2 2 4 2" xfId="2538"/>
    <cellStyle name="Normal 8 3 2 2 4 2 2" xfId="4736"/>
    <cellStyle name="Normal 8 3 2 2 4 3" xfId="3638"/>
    <cellStyle name="Normal 8 3 2 2 5" xfId="1712"/>
    <cellStyle name="Normal 8 3 2 2 5 2" xfId="3910"/>
    <cellStyle name="Normal 8 3 2 2 6" xfId="2812"/>
    <cellStyle name="Normal 8 3 2 3" xfId="1038"/>
    <cellStyle name="Normal 8 3 2 3 2" xfId="2139"/>
    <cellStyle name="Normal 8 3 2 3 2 2" xfId="4337"/>
    <cellStyle name="Normal 8 3 2 3 3" xfId="3239"/>
    <cellStyle name="Normal 8 3 2 4" xfId="772"/>
    <cellStyle name="Normal 8 3 2 4 2" xfId="1873"/>
    <cellStyle name="Normal 8 3 2 4 2 2" xfId="4071"/>
    <cellStyle name="Normal 8 3 2 4 3" xfId="2973"/>
    <cellStyle name="Normal 8 3 2 5" xfId="1310"/>
    <cellStyle name="Normal 8 3 2 5 2" xfId="2410"/>
    <cellStyle name="Normal 8 3 2 5 2 2" xfId="4608"/>
    <cellStyle name="Normal 8 3 2 5 3" xfId="3510"/>
    <cellStyle name="Normal 8 3 2 6" xfId="1584"/>
    <cellStyle name="Normal 8 3 2 6 2" xfId="3782"/>
    <cellStyle name="Normal 8 3 2 7" xfId="2684"/>
    <cellStyle name="Normal 8 3 3" xfId="393"/>
    <cellStyle name="Normal 8 3 3 2" xfId="1101"/>
    <cellStyle name="Normal 8 3 3 2 2" xfId="2202"/>
    <cellStyle name="Normal 8 3 3 2 2 2" xfId="4400"/>
    <cellStyle name="Normal 8 3 3 2 3" xfId="3302"/>
    <cellStyle name="Normal 8 3 3 3" xfId="901"/>
    <cellStyle name="Normal 8 3 3 3 2" xfId="2002"/>
    <cellStyle name="Normal 8 3 3 3 2 2" xfId="4200"/>
    <cellStyle name="Normal 8 3 3 3 3" xfId="3102"/>
    <cellStyle name="Normal 8 3 3 4" xfId="1374"/>
    <cellStyle name="Normal 8 3 3 4 2" xfId="2474"/>
    <cellStyle name="Normal 8 3 3 4 2 2" xfId="4672"/>
    <cellStyle name="Normal 8 3 3 4 3" xfId="3574"/>
    <cellStyle name="Normal 8 3 3 5" xfId="1648"/>
    <cellStyle name="Normal 8 3 3 5 2" xfId="3846"/>
    <cellStyle name="Normal 8 3 3 6" xfId="2748"/>
    <cellStyle name="Normal 8 3 4" xfId="974"/>
    <cellStyle name="Normal 8 3 4 2" xfId="2075"/>
    <cellStyle name="Normal 8 3 4 2 2" xfId="4273"/>
    <cellStyle name="Normal 8 3 4 3" xfId="3175"/>
    <cellStyle name="Normal 8 3 5" xfId="771"/>
    <cellStyle name="Normal 8 3 5 2" xfId="1872"/>
    <cellStyle name="Normal 8 3 5 2 2" xfId="4070"/>
    <cellStyle name="Normal 8 3 5 3" xfId="2972"/>
    <cellStyle name="Normal 8 3 6" xfId="1246"/>
    <cellStyle name="Normal 8 3 6 2" xfId="2346"/>
    <cellStyle name="Normal 8 3 6 2 2" xfId="4544"/>
    <cellStyle name="Normal 8 3 6 3" xfId="3446"/>
    <cellStyle name="Normal 8 3 7" xfId="1520"/>
    <cellStyle name="Normal 8 3 7 2" xfId="3718"/>
    <cellStyle name="Normal 8 3 8" xfId="2620"/>
    <cellStyle name="Normal 8 4" xfId="293"/>
    <cellStyle name="Normal 8 4 2" xfId="425"/>
    <cellStyle name="Normal 8 4 2 2" xfId="1133"/>
    <cellStyle name="Normal 8 4 2 2 2" xfId="2234"/>
    <cellStyle name="Normal 8 4 2 2 2 2" xfId="4432"/>
    <cellStyle name="Normal 8 4 2 2 3" xfId="3334"/>
    <cellStyle name="Normal 8 4 2 3" xfId="903"/>
    <cellStyle name="Normal 8 4 2 3 2" xfId="2004"/>
    <cellStyle name="Normal 8 4 2 3 2 2" xfId="4202"/>
    <cellStyle name="Normal 8 4 2 3 3" xfId="3104"/>
    <cellStyle name="Normal 8 4 2 4" xfId="1406"/>
    <cellStyle name="Normal 8 4 2 4 2" xfId="2506"/>
    <cellStyle name="Normal 8 4 2 4 2 2" xfId="4704"/>
    <cellStyle name="Normal 8 4 2 4 3" xfId="3606"/>
    <cellStyle name="Normal 8 4 2 5" xfId="1680"/>
    <cellStyle name="Normal 8 4 2 5 2" xfId="3878"/>
    <cellStyle name="Normal 8 4 2 6" xfId="2780"/>
    <cellStyle name="Normal 8 4 3" xfId="1006"/>
    <cellStyle name="Normal 8 4 3 2" xfId="2107"/>
    <cellStyle name="Normal 8 4 3 2 2" xfId="4305"/>
    <cellStyle name="Normal 8 4 3 3" xfId="3207"/>
    <cellStyle name="Normal 8 4 4" xfId="773"/>
    <cellStyle name="Normal 8 4 4 2" xfId="1874"/>
    <cellStyle name="Normal 8 4 4 2 2" xfId="4072"/>
    <cellStyle name="Normal 8 4 4 3" xfId="2974"/>
    <cellStyle name="Normal 8 4 5" xfId="1278"/>
    <cellStyle name="Normal 8 4 5 2" xfId="2378"/>
    <cellStyle name="Normal 8 4 5 2 2" xfId="4576"/>
    <cellStyle name="Normal 8 4 5 3" xfId="3478"/>
    <cellStyle name="Normal 8 4 6" xfId="1552"/>
    <cellStyle name="Normal 8 4 6 2" xfId="3750"/>
    <cellStyle name="Normal 8 4 7" xfId="2652"/>
    <cellStyle name="Normal 8 5" xfId="361"/>
    <cellStyle name="Normal 8 5 2" xfId="1069"/>
    <cellStyle name="Normal 8 5 2 2" xfId="2170"/>
    <cellStyle name="Normal 8 5 2 2 2" xfId="4368"/>
    <cellStyle name="Normal 8 5 2 3" xfId="3270"/>
    <cellStyle name="Normal 8 5 3" xfId="896"/>
    <cellStyle name="Normal 8 5 3 2" xfId="1997"/>
    <cellStyle name="Normal 8 5 3 2 2" xfId="4195"/>
    <cellStyle name="Normal 8 5 3 3" xfId="3097"/>
    <cellStyle name="Normal 8 5 4" xfId="1342"/>
    <cellStyle name="Normal 8 5 4 2" xfId="2442"/>
    <cellStyle name="Normal 8 5 4 2 2" xfId="4640"/>
    <cellStyle name="Normal 8 5 4 3" xfId="3542"/>
    <cellStyle name="Normal 8 5 5" xfId="1616"/>
    <cellStyle name="Normal 8 5 5 2" xfId="3814"/>
    <cellStyle name="Normal 8 5 6" xfId="2716"/>
    <cellStyle name="Normal 8 6" xfId="650"/>
    <cellStyle name="Normal 8 6 2" xfId="926"/>
    <cellStyle name="Normal 8 6 2 2" xfId="2027"/>
    <cellStyle name="Normal 8 6 2 2 2" xfId="4225"/>
    <cellStyle name="Normal 8 6 2 3" xfId="3127"/>
    <cellStyle name="Normal 8 6 3" xfId="1751"/>
    <cellStyle name="Normal 8 6 3 2" xfId="3949"/>
    <cellStyle name="Normal 8 6 4" xfId="2851"/>
    <cellStyle name="Normal 8 7" xfId="942"/>
    <cellStyle name="Normal 8 7 2" xfId="2043"/>
    <cellStyle name="Normal 8 7 2 2" xfId="4241"/>
    <cellStyle name="Normal 8 7 3" xfId="3143"/>
    <cellStyle name="Normal 8 8" xfId="766"/>
    <cellStyle name="Normal 8 8 2" xfId="1867"/>
    <cellStyle name="Normal 8 8 2 2" xfId="4065"/>
    <cellStyle name="Normal 8 8 3" xfId="2967"/>
    <cellStyle name="Normal 8 9" xfId="1198"/>
    <cellStyle name="Normal 8 9 2" xfId="2298"/>
    <cellStyle name="Normal 8 9 2 2" xfId="4496"/>
    <cellStyle name="Normal 8 9 3" xfId="3398"/>
    <cellStyle name="Normal 9" xfId="210"/>
    <cellStyle name="Normal 9 10" xfId="1215"/>
    <cellStyle name="Normal 9 10 2" xfId="2315"/>
    <cellStyle name="Normal 9 10 2 2" xfId="4513"/>
    <cellStyle name="Normal 9 10 3" xfId="3415"/>
    <cellStyle name="Normal 9 11" xfId="1471"/>
    <cellStyle name="Normal 9 11 2" xfId="2571"/>
    <cellStyle name="Normal 9 11 2 2" xfId="4769"/>
    <cellStyle name="Normal 9 11 3" xfId="3671"/>
    <cellStyle name="Normal 9 12" xfId="1489"/>
    <cellStyle name="Normal 9 12 2" xfId="3687"/>
    <cellStyle name="Normal 9 13" xfId="2589"/>
    <cellStyle name="Normal 9 2" xfId="246"/>
    <cellStyle name="Normal 9 2 2" xfId="278"/>
    <cellStyle name="Normal 9 2 2 2" xfId="342"/>
    <cellStyle name="Normal 9 2 2 2 2" xfId="474"/>
    <cellStyle name="Normal 9 2 2 2 2 2" xfId="1182"/>
    <cellStyle name="Normal 9 2 2 2 2 2 2" xfId="2283"/>
    <cellStyle name="Normal 9 2 2 2 2 2 2 2" xfId="4481"/>
    <cellStyle name="Normal 9 2 2 2 2 2 3" xfId="3383"/>
    <cellStyle name="Normal 9 2 2 2 2 3" xfId="907"/>
    <cellStyle name="Normal 9 2 2 2 2 3 2" xfId="2008"/>
    <cellStyle name="Normal 9 2 2 2 2 3 2 2" xfId="4206"/>
    <cellStyle name="Normal 9 2 2 2 2 3 3" xfId="3108"/>
    <cellStyle name="Normal 9 2 2 2 2 4" xfId="1455"/>
    <cellStyle name="Normal 9 2 2 2 2 4 2" xfId="2555"/>
    <cellStyle name="Normal 9 2 2 2 2 4 2 2" xfId="4753"/>
    <cellStyle name="Normal 9 2 2 2 2 4 3" xfId="3655"/>
    <cellStyle name="Normal 9 2 2 2 2 5" xfId="1729"/>
    <cellStyle name="Normal 9 2 2 2 2 5 2" xfId="3927"/>
    <cellStyle name="Normal 9 2 2 2 2 6" xfId="2829"/>
    <cellStyle name="Normal 9 2 2 2 3" xfId="1055"/>
    <cellStyle name="Normal 9 2 2 2 3 2" xfId="2156"/>
    <cellStyle name="Normal 9 2 2 2 3 2 2" xfId="4354"/>
    <cellStyle name="Normal 9 2 2 2 3 3" xfId="3256"/>
    <cellStyle name="Normal 9 2 2 2 4" xfId="777"/>
    <cellStyle name="Normal 9 2 2 2 4 2" xfId="1878"/>
    <cellStyle name="Normal 9 2 2 2 4 2 2" xfId="4076"/>
    <cellStyle name="Normal 9 2 2 2 4 3" xfId="2978"/>
    <cellStyle name="Normal 9 2 2 2 5" xfId="1327"/>
    <cellStyle name="Normal 9 2 2 2 5 2" xfId="2427"/>
    <cellStyle name="Normal 9 2 2 2 5 2 2" xfId="4625"/>
    <cellStyle name="Normal 9 2 2 2 5 3" xfId="3527"/>
    <cellStyle name="Normal 9 2 2 2 6" xfId="1601"/>
    <cellStyle name="Normal 9 2 2 2 6 2" xfId="3799"/>
    <cellStyle name="Normal 9 2 2 2 7" xfId="2701"/>
    <cellStyle name="Normal 9 2 2 3" xfId="410"/>
    <cellStyle name="Normal 9 2 2 3 2" xfId="1118"/>
    <cellStyle name="Normal 9 2 2 3 2 2" xfId="2219"/>
    <cellStyle name="Normal 9 2 2 3 2 2 2" xfId="4417"/>
    <cellStyle name="Normal 9 2 2 3 2 3" xfId="3319"/>
    <cellStyle name="Normal 9 2 2 3 3" xfId="906"/>
    <cellStyle name="Normal 9 2 2 3 3 2" xfId="2007"/>
    <cellStyle name="Normal 9 2 2 3 3 2 2" xfId="4205"/>
    <cellStyle name="Normal 9 2 2 3 3 3" xfId="3107"/>
    <cellStyle name="Normal 9 2 2 3 4" xfId="1391"/>
    <cellStyle name="Normal 9 2 2 3 4 2" xfId="2491"/>
    <cellStyle name="Normal 9 2 2 3 4 2 2" xfId="4689"/>
    <cellStyle name="Normal 9 2 2 3 4 3" xfId="3591"/>
    <cellStyle name="Normal 9 2 2 3 5" xfId="1665"/>
    <cellStyle name="Normal 9 2 2 3 5 2" xfId="3863"/>
    <cellStyle name="Normal 9 2 2 3 6" xfId="2765"/>
    <cellStyle name="Normal 9 2 2 4" xfId="991"/>
    <cellStyle name="Normal 9 2 2 4 2" xfId="2092"/>
    <cellStyle name="Normal 9 2 2 4 2 2" xfId="4290"/>
    <cellStyle name="Normal 9 2 2 4 3" xfId="3192"/>
    <cellStyle name="Normal 9 2 2 5" xfId="776"/>
    <cellStyle name="Normal 9 2 2 5 2" xfId="1877"/>
    <cellStyle name="Normal 9 2 2 5 2 2" xfId="4075"/>
    <cellStyle name="Normal 9 2 2 5 3" xfId="2977"/>
    <cellStyle name="Normal 9 2 2 6" xfId="1263"/>
    <cellStyle name="Normal 9 2 2 6 2" xfId="2363"/>
    <cellStyle name="Normal 9 2 2 6 2 2" xfId="4561"/>
    <cellStyle name="Normal 9 2 2 6 3" xfId="3463"/>
    <cellStyle name="Normal 9 2 2 7" xfId="1537"/>
    <cellStyle name="Normal 9 2 2 7 2" xfId="3735"/>
    <cellStyle name="Normal 9 2 2 8" xfId="2637"/>
    <cellStyle name="Normal 9 2 3" xfId="310"/>
    <cellStyle name="Normal 9 2 3 2" xfId="442"/>
    <cellStyle name="Normal 9 2 3 2 2" xfId="1150"/>
    <cellStyle name="Normal 9 2 3 2 2 2" xfId="2251"/>
    <cellStyle name="Normal 9 2 3 2 2 2 2" xfId="4449"/>
    <cellStyle name="Normal 9 2 3 2 2 3" xfId="3351"/>
    <cellStyle name="Normal 9 2 3 2 3" xfId="908"/>
    <cellStyle name="Normal 9 2 3 2 3 2" xfId="2009"/>
    <cellStyle name="Normal 9 2 3 2 3 2 2" xfId="4207"/>
    <cellStyle name="Normal 9 2 3 2 3 3" xfId="3109"/>
    <cellStyle name="Normal 9 2 3 2 4" xfId="1423"/>
    <cellStyle name="Normal 9 2 3 2 4 2" xfId="2523"/>
    <cellStyle name="Normal 9 2 3 2 4 2 2" xfId="4721"/>
    <cellStyle name="Normal 9 2 3 2 4 3" xfId="3623"/>
    <cellStyle name="Normal 9 2 3 2 5" xfId="1697"/>
    <cellStyle name="Normal 9 2 3 2 5 2" xfId="3895"/>
    <cellStyle name="Normal 9 2 3 2 6" xfId="2797"/>
    <cellStyle name="Normal 9 2 3 3" xfId="1023"/>
    <cellStyle name="Normal 9 2 3 3 2" xfId="2124"/>
    <cellStyle name="Normal 9 2 3 3 2 2" xfId="4322"/>
    <cellStyle name="Normal 9 2 3 3 3" xfId="3224"/>
    <cellStyle name="Normal 9 2 3 4" xfId="778"/>
    <cellStyle name="Normal 9 2 3 4 2" xfId="1879"/>
    <cellStyle name="Normal 9 2 3 4 2 2" xfId="4077"/>
    <cellStyle name="Normal 9 2 3 4 3" xfId="2979"/>
    <cellStyle name="Normal 9 2 3 5" xfId="1295"/>
    <cellStyle name="Normal 9 2 3 5 2" xfId="2395"/>
    <cellStyle name="Normal 9 2 3 5 2 2" xfId="4593"/>
    <cellStyle name="Normal 9 2 3 5 3" xfId="3495"/>
    <cellStyle name="Normal 9 2 3 6" xfId="1569"/>
    <cellStyle name="Normal 9 2 3 6 2" xfId="3767"/>
    <cellStyle name="Normal 9 2 3 7" xfId="2669"/>
    <cellStyle name="Normal 9 2 4" xfId="378"/>
    <cellStyle name="Normal 9 2 4 2" xfId="1086"/>
    <cellStyle name="Normal 9 2 4 2 2" xfId="2187"/>
    <cellStyle name="Normal 9 2 4 2 2 2" xfId="4385"/>
    <cellStyle name="Normal 9 2 4 2 3" xfId="3287"/>
    <cellStyle name="Normal 9 2 4 3" xfId="905"/>
    <cellStyle name="Normal 9 2 4 3 2" xfId="2006"/>
    <cellStyle name="Normal 9 2 4 3 2 2" xfId="4204"/>
    <cellStyle name="Normal 9 2 4 3 3" xfId="3106"/>
    <cellStyle name="Normal 9 2 4 4" xfId="1359"/>
    <cellStyle name="Normal 9 2 4 4 2" xfId="2459"/>
    <cellStyle name="Normal 9 2 4 4 2 2" xfId="4657"/>
    <cellStyle name="Normal 9 2 4 4 3" xfId="3559"/>
    <cellStyle name="Normal 9 2 4 5" xfId="1633"/>
    <cellStyle name="Normal 9 2 4 5 2" xfId="3831"/>
    <cellStyle name="Normal 9 2 4 6" xfId="2733"/>
    <cellStyle name="Normal 9 2 5" xfId="959"/>
    <cellStyle name="Normal 9 2 5 2" xfId="2060"/>
    <cellStyle name="Normal 9 2 5 2 2" xfId="4258"/>
    <cellStyle name="Normal 9 2 5 3" xfId="3160"/>
    <cellStyle name="Normal 9 2 6" xfId="775"/>
    <cellStyle name="Normal 9 2 6 2" xfId="1876"/>
    <cellStyle name="Normal 9 2 6 2 2" xfId="4074"/>
    <cellStyle name="Normal 9 2 6 3" xfId="2976"/>
    <cellStyle name="Normal 9 2 7" xfId="1231"/>
    <cellStyle name="Normal 9 2 7 2" xfId="2331"/>
    <cellStyle name="Normal 9 2 7 2 2" xfId="4529"/>
    <cellStyle name="Normal 9 2 7 3" xfId="3431"/>
    <cellStyle name="Normal 9 2 8" xfId="1505"/>
    <cellStyle name="Normal 9 2 8 2" xfId="3703"/>
    <cellStyle name="Normal 9 2 9" xfId="2605"/>
    <cellStyle name="Normal 9 3" xfId="262"/>
    <cellStyle name="Normal 9 3 2" xfId="326"/>
    <cellStyle name="Normal 9 3 2 2" xfId="458"/>
    <cellStyle name="Normal 9 3 2 2 2" xfId="1166"/>
    <cellStyle name="Normal 9 3 2 2 2 2" xfId="2267"/>
    <cellStyle name="Normal 9 3 2 2 2 2 2" xfId="4465"/>
    <cellStyle name="Normal 9 3 2 2 2 3" xfId="3367"/>
    <cellStyle name="Normal 9 3 2 2 3" xfId="910"/>
    <cellStyle name="Normal 9 3 2 2 3 2" xfId="2011"/>
    <cellStyle name="Normal 9 3 2 2 3 2 2" xfId="4209"/>
    <cellStyle name="Normal 9 3 2 2 3 3" xfId="3111"/>
    <cellStyle name="Normal 9 3 2 2 4" xfId="1439"/>
    <cellStyle name="Normal 9 3 2 2 4 2" xfId="2539"/>
    <cellStyle name="Normal 9 3 2 2 4 2 2" xfId="4737"/>
    <cellStyle name="Normal 9 3 2 2 4 3" xfId="3639"/>
    <cellStyle name="Normal 9 3 2 2 5" xfId="1713"/>
    <cellStyle name="Normal 9 3 2 2 5 2" xfId="3911"/>
    <cellStyle name="Normal 9 3 2 2 6" xfId="2813"/>
    <cellStyle name="Normal 9 3 2 3" xfId="1039"/>
    <cellStyle name="Normal 9 3 2 3 2" xfId="2140"/>
    <cellStyle name="Normal 9 3 2 3 2 2" xfId="4338"/>
    <cellStyle name="Normal 9 3 2 3 3" xfId="3240"/>
    <cellStyle name="Normal 9 3 2 4" xfId="780"/>
    <cellStyle name="Normal 9 3 2 4 2" xfId="1881"/>
    <cellStyle name="Normal 9 3 2 4 2 2" xfId="4079"/>
    <cellStyle name="Normal 9 3 2 4 3" xfId="2981"/>
    <cellStyle name="Normal 9 3 2 5" xfId="1311"/>
    <cellStyle name="Normal 9 3 2 5 2" xfId="2411"/>
    <cellStyle name="Normal 9 3 2 5 2 2" xfId="4609"/>
    <cellStyle name="Normal 9 3 2 5 3" xfId="3511"/>
    <cellStyle name="Normal 9 3 2 6" xfId="1585"/>
    <cellStyle name="Normal 9 3 2 6 2" xfId="3783"/>
    <cellStyle name="Normal 9 3 2 7" xfId="2685"/>
    <cellStyle name="Normal 9 3 3" xfId="394"/>
    <cellStyle name="Normal 9 3 3 2" xfId="1102"/>
    <cellStyle name="Normal 9 3 3 2 2" xfId="2203"/>
    <cellStyle name="Normal 9 3 3 2 2 2" xfId="4401"/>
    <cellStyle name="Normal 9 3 3 2 3" xfId="3303"/>
    <cellStyle name="Normal 9 3 3 3" xfId="909"/>
    <cellStyle name="Normal 9 3 3 3 2" xfId="2010"/>
    <cellStyle name="Normal 9 3 3 3 2 2" xfId="4208"/>
    <cellStyle name="Normal 9 3 3 3 3" xfId="3110"/>
    <cellStyle name="Normal 9 3 3 4" xfId="1375"/>
    <cellStyle name="Normal 9 3 3 4 2" xfId="2475"/>
    <cellStyle name="Normal 9 3 3 4 2 2" xfId="4673"/>
    <cellStyle name="Normal 9 3 3 4 3" xfId="3575"/>
    <cellStyle name="Normal 9 3 3 5" xfId="1649"/>
    <cellStyle name="Normal 9 3 3 5 2" xfId="3847"/>
    <cellStyle name="Normal 9 3 3 6" xfId="2749"/>
    <cellStyle name="Normal 9 3 4" xfId="975"/>
    <cellStyle name="Normal 9 3 4 2" xfId="2076"/>
    <cellStyle name="Normal 9 3 4 2 2" xfId="4274"/>
    <cellStyle name="Normal 9 3 4 3" xfId="3176"/>
    <cellStyle name="Normal 9 3 5" xfId="779"/>
    <cellStyle name="Normal 9 3 5 2" xfId="1880"/>
    <cellStyle name="Normal 9 3 5 2 2" xfId="4078"/>
    <cellStyle name="Normal 9 3 5 3" xfId="2980"/>
    <cellStyle name="Normal 9 3 6" xfId="1247"/>
    <cellStyle name="Normal 9 3 6 2" xfId="2347"/>
    <cellStyle name="Normal 9 3 6 2 2" xfId="4545"/>
    <cellStyle name="Normal 9 3 6 3" xfId="3447"/>
    <cellStyle name="Normal 9 3 7" xfId="1521"/>
    <cellStyle name="Normal 9 3 7 2" xfId="3719"/>
    <cellStyle name="Normal 9 3 8" xfId="2621"/>
    <cellStyle name="Normal 9 4" xfId="294"/>
    <cellStyle name="Normal 9 4 2" xfId="426"/>
    <cellStyle name="Normal 9 4 2 2" xfId="1134"/>
    <cellStyle name="Normal 9 4 2 2 2" xfId="2235"/>
    <cellStyle name="Normal 9 4 2 2 2 2" xfId="4433"/>
    <cellStyle name="Normal 9 4 2 2 3" xfId="3335"/>
    <cellStyle name="Normal 9 4 2 3" xfId="911"/>
    <cellStyle name="Normal 9 4 2 3 2" xfId="2012"/>
    <cellStyle name="Normal 9 4 2 3 2 2" xfId="4210"/>
    <cellStyle name="Normal 9 4 2 3 3" xfId="3112"/>
    <cellStyle name="Normal 9 4 2 4" xfId="1407"/>
    <cellStyle name="Normal 9 4 2 4 2" xfId="2507"/>
    <cellStyle name="Normal 9 4 2 4 2 2" xfId="4705"/>
    <cellStyle name="Normal 9 4 2 4 3" xfId="3607"/>
    <cellStyle name="Normal 9 4 2 5" xfId="1681"/>
    <cellStyle name="Normal 9 4 2 5 2" xfId="3879"/>
    <cellStyle name="Normal 9 4 2 6" xfId="2781"/>
    <cellStyle name="Normal 9 4 3" xfId="1007"/>
    <cellStyle name="Normal 9 4 3 2" xfId="2108"/>
    <cellStyle name="Normal 9 4 3 2 2" xfId="4306"/>
    <cellStyle name="Normal 9 4 3 3" xfId="3208"/>
    <cellStyle name="Normal 9 4 4" xfId="781"/>
    <cellStyle name="Normal 9 4 4 2" xfId="1882"/>
    <cellStyle name="Normal 9 4 4 2 2" xfId="4080"/>
    <cellStyle name="Normal 9 4 4 3" xfId="2982"/>
    <cellStyle name="Normal 9 4 5" xfId="1279"/>
    <cellStyle name="Normal 9 4 5 2" xfId="2379"/>
    <cellStyle name="Normal 9 4 5 2 2" xfId="4577"/>
    <cellStyle name="Normal 9 4 5 3" xfId="3479"/>
    <cellStyle name="Normal 9 4 6" xfId="1553"/>
    <cellStyle name="Normal 9 4 6 2" xfId="3751"/>
    <cellStyle name="Normal 9 4 7" xfId="2653"/>
    <cellStyle name="Normal 9 5" xfId="362"/>
    <cellStyle name="Normal 9 5 2" xfId="1070"/>
    <cellStyle name="Normal 9 5 2 2" xfId="2171"/>
    <cellStyle name="Normal 9 5 2 2 2" xfId="4369"/>
    <cellStyle name="Normal 9 5 2 3" xfId="3271"/>
    <cellStyle name="Normal 9 5 3" xfId="904"/>
    <cellStyle name="Normal 9 5 3 2" xfId="2005"/>
    <cellStyle name="Normal 9 5 3 2 2" xfId="4203"/>
    <cellStyle name="Normal 9 5 3 3" xfId="3105"/>
    <cellStyle name="Normal 9 5 4" xfId="1343"/>
    <cellStyle name="Normal 9 5 4 2" xfId="2443"/>
    <cellStyle name="Normal 9 5 4 2 2" xfId="4641"/>
    <cellStyle name="Normal 9 5 4 3" xfId="3543"/>
    <cellStyle name="Normal 9 5 5" xfId="1617"/>
    <cellStyle name="Normal 9 5 5 2" xfId="3815"/>
    <cellStyle name="Normal 9 5 6" xfId="2717"/>
    <cellStyle name="Normal 9 6" xfId="651"/>
    <cellStyle name="Normal 9 6 2" xfId="927"/>
    <cellStyle name="Normal 9 6 2 2" xfId="2028"/>
    <cellStyle name="Normal 9 6 2 2 2" xfId="4226"/>
    <cellStyle name="Normal 9 6 2 3" xfId="3128"/>
    <cellStyle name="Normal 9 6 3" xfId="1752"/>
    <cellStyle name="Normal 9 6 3 2" xfId="3950"/>
    <cellStyle name="Normal 9 6 4" xfId="2852"/>
    <cellStyle name="Normal 9 7" xfId="943"/>
    <cellStyle name="Normal 9 7 2" xfId="2044"/>
    <cellStyle name="Normal 9 7 2 2" xfId="4242"/>
    <cellStyle name="Normal 9 7 3" xfId="3144"/>
    <cellStyle name="Normal 9 8" xfId="774"/>
    <cellStyle name="Normal 9 8 2" xfId="1875"/>
    <cellStyle name="Normal 9 8 2 2" xfId="4073"/>
    <cellStyle name="Normal 9 8 3" xfId="2975"/>
    <cellStyle name="Normal 9 9" xfId="1199"/>
    <cellStyle name="Normal 9 9 2" xfId="2299"/>
    <cellStyle name="Normal 9 9 2 2" xfId="4497"/>
    <cellStyle name="Normal 9 9 3" xfId="3399"/>
    <cellStyle name="Note 10" xfId="575"/>
    <cellStyle name="Note 10 2" xfId="576"/>
    <cellStyle name="Note 11" xfId="577"/>
    <cellStyle name="Note 11 2" xfId="578"/>
    <cellStyle name="Note 12" xfId="579"/>
    <cellStyle name="Note 12 2" xfId="580"/>
    <cellStyle name="Note 13" xfId="581"/>
    <cellStyle name="Note 14" xfId="582"/>
    <cellStyle name="Note 15" xfId="583"/>
    <cellStyle name="Note 16" xfId="584"/>
    <cellStyle name="Note 16 2" xfId="585"/>
    <cellStyle name="Note 17" xfId="586"/>
    <cellStyle name="Note 17 2" xfId="631"/>
    <cellStyle name="Note 18" xfId="587"/>
    <cellStyle name="Note 18 2" xfId="632"/>
    <cellStyle name="Note 19" xfId="588"/>
    <cellStyle name="Note 19 2" xfId="633"/>
    <cellStyle name="Note 2" xfId="42"/>
    <cellStyle name="Note 2 2" xfId="168"/>
    <cellStyle name="Note 2 2 2" xfId="169"/>
    <cellStyle name="Note 2 2 2 2" xfId="589"/>
    <cellStyle name="Note 2 2 3" xfId="170"/>
    <cellStyle name="Note 2 2 3 2" xfId="590"/>
    <cellStyle name="Note 2 2 4" xfId="591"/>
    <cellStyle name="Note 2 3" xfId="171"/>
    <cellStyle name="Note 2 3 2" xfId="592"/>
    <cellStyle name="Note 2 4" xfId="593"/>
    <cellStyle name="Note 20" xfId="594"/>
    <cellStyle name="Note 20 2" xfId="634"/>
    <cellStyle name="Note 21" xfId="595"/>
    <cellStyle name="Note 21 2" xfId="635"/>
    <cellStyle name="Note 3" xfId="172"/>
    <cellStyle name="Note 3 2" xfId="173"/>
    <cellStyle name="Note 3 2 2" xfId="596"/>
    <cellStyle name="Note 3 3" xfId="174"/>
    <cellStyle name="Note 3 3 2" xfId="597"/>
    <cellStyle name="Note 3 4" xfId="598"/>
    <cellStyle name="Note 4" xfId="175"/>
    <cellStyle name="Note 4 2" xfId="176"/>
    <cellStyle name="Note 4 2 2" xfId="599"/>
    <cellStyle name="Note 4 3" xfId="177"/>
    <cellStyle name="Note 4 3 2" xfId="600"/>
    <cellStyle name="Note 4 4" xfId="601"/>
    <cellStyle name="Note 5" xfId="178"/>
    <cellStyle name="Note 5 2" xfId="179"/>
    <cellStyle name="Note 5 2 2" xfId="602"/>
    <cellStyle name="Note 5 3" xfId="603"/>
    <cellStyle name="Note 6" xfId="180"/>
    <cellStyle name="Note 6 2" xfId="181"/>
    <cellStyle name="Note 6 2 2" xfId="604"/>
    <cellStyle name="Note 6 3" xfId="605"/>
    <cellStyle name="Note 7" xfId="182"/>
    <cellStyle name="Note 7 2" xfId="183"/>
    <cellStyle name="Note 7 2 2" xfId="606"/>
    <cellStyle name="Note 7 3" xfId="184"/>
    <cellStyle name="Note 7 3 2" xfId="607"/>
    <cellStyle name="Note 7 3 3" xfId="608"/>
    <cellStyle name="Note 7 4" xfId="185"/>
    <cellStyle name="Note 7 4 2" xfId="186"/>
    <cellStyle name="Note 7 4 3" xfId="609"/>
    <cellStyle name="Note 7 4 3 2" xfId="610"/>
    <cellStyle name="Note 7 4 3 3" xfId="611"/>
    <cellStyle name="Note 7 4 3 3 2" xfId="612"/>
    <cellStyle name="Note 7 4 3 4" xfId="613"/>
    <cellStyle name="Note 7 4 4" xfId="614"/>
    <cellStyle name="Note 7 4 5" xfId="615"/>
    <cellStyle name="Note 7 4 5 2" xfId="616"/>
    <cellStyle name="Note 7 5" xfId="617"/>
    <cellStyle name="Note 8" xfId="618"/>
    <cellStyle name="Note 8 2" xfId="619"/>
    <cellStyle name="Note 9" xfId="620"/>
    <cellStyle name="Note 9 2" xfId="621"/>
    <cellStyle name="Output 2" xfId="43"/>
    <cellStyle name="Output 2 2" xfId="187"/>
    <cellStyle name="Output 2 3" xfId="188"/>
    <cellStyle name="Title 2" xfId="44"/>
    <cellStyle name="Title 2 2" xfId="189"/>
    <cellStyle name="Title 2 3" xfId="190"/>
    <cellStyle name="Total 2" xfId="45"/>
    <cellStyle name="Total 2 2" xfId="191"/>
    <cellStyle name="Total 2 3" xfId="192"/>
    <cellStyle name="Warning Text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11F"/>
      <color rgb="FFFFFFCC"/>
      <color rgb="FFFFFF99"/>
      <color rgb="FF005696"/>
      <color rgb="FF0000FF"/>
      <color rgb="FF002B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6" workbookViewId="0">
      <selection activeCell="K56" sqref="K56"/>
    </sheetView>
  </sheetViews>
  <sheetFormatPr defaultRowHeight="12.75" x14ac:dyDescent="0.2"/>
  <cols>
    <col min="1" max="1" width="15.7109375" customWidth="1"/>
    <col min="2" max="2" width="15.7109375" style="49" customWidth="1"/>
    <col min="3" max="5" width="15.7109375" customWidth="1"/>
    <col min="7" max="7" width="13.140625" bestFit="1" customWidth="1"/>
  </cols>
  <sheetData>
    <row r="1" spans="1:12" s="23" customFormat="1" ht="15.75" customHeight="1" x14ac:dyDescent="0.2">
      <c r="A1" s="528" t="s">
        <v>423</v>
      </c>
      <c r="B1" s="528"/>
      <c r="C1" s="528"/>
      <c r="D1" s="528"/>
      <c r="E1" s="528"/>
      <c r="F1" s="22"/>
      <c r="G1" s="22"/>
      <c r="H1" s="22"/>
      <c r="I1" s="22"/>
      <c r="J1" s="22"/>
      <c r="K1" s="22"/>
      <c r="L1" s="22"/>
    </row>
    <row r="2" spans="1:12" s="23" customFormat="1" ht="15.75" customHeight="1" x14ac:dyDescent="0.25">
      <c r="A2" s="529" t="s">
        <v>441</v>
      </c>
      <c r="B2" s="529"/>
      <c r="C2" s="529"/>
      <c r="D2" s="529"/>
      <c r="E2" s="529"/>
      <c r="F2" s="24"/>
      <c r="G2" s="24"/>
      <c r="H2" s="24"/>
      <c r="I2" s="24"/>
      <c r="J2" s="24"/>
      <c r="K2" s="24"/>
      <c r="L2" s="24"/>
    </row>
    <row r="3" spans="1:12" s="27" customFormat="1" ht="15.75" customHeight="1" x14ac:dyDescent="0.25">
      <c r="A3" s="530" t="s">
        <v>604</v>
      </c>
      <c r="B3" s="530"/>
      <c r="C3" s="530"/>
      <c r="D3" s="530"/>
      <c r="E3" s="530"/>
      <c r="F3" s="25"/>
      <c r="G3" s="26"/>
      <c r="H3" s="26"/>
      <c r="I3" s="26"/>
      <c r="J3" s="26"/>
      <c r="K3" s="26"/>
      <c r="L3" s="26"/>
    </row>
    <row r="4" spans="1:12" x14ac:dyDescent="0.2">
      <c r="A4" s="28"/>
      <c r="B4" s="29"/>
      <c r="C4" s="28"/>
      <c r="D4" s="28"/>
      <c r="E4" s="30"/>
      <c r="F4" s="30"/>
      <c r="G4" s="30"/>
      <c r="H4" s="30"/>
      <c r="I4" s="30"/>
      <c r="J4" s="30"/>
      <c r="K4" s="30"/>
      <c r="L4" s="30"/>
    </row>
    <row r="5" spans="1:12" s="33" customFormat="1" x14ac:dyDescent="0.2">
      <c r="A5" s="31" t="s">
        <v>424</v>
      </c>
      <c r="B5" s="31" t="s">
        <v>425</v>
      </c>
      <c r="C5" s="31" t="s">
        <v>426</v>
      </c>
      <c r="D5" s="31" t="s">
        <v>427</v>
      </c>
      <c r="E5" s="32" t="s">
        <v>467</v>
      </c>
      <c r="G5" s="65" t="s">
        <v>0</v>
      </c>
    </row>
    <row r="6" spans="1:12" x14ac:dyDescent="0.2">
      <c r="A6" s="34"/>
      <c r="B6" s="35"/>
      <c r="C6" s="34"/>
      <c r="D6" s="34"/>
      <c r="E6" s="34"/>
    </row>
    <row r="7" spans="1:12" x14ac:dyDescent="0.2">
      <c r="A7" s="36">
        <v>201</v>
      </c>
      <c r="B7" s="37" t="s">
        <v>428</v>
      </c>
      <c r="C7" s="60">
        <f>SUM(Jul!J36)</f>
        <v>13138271</v>
      </c>
      <c r="D7" s="60">
        <f>SUM(Jul!K36)</f>
        <v>4455022</v>
      </c>
      <c r="E7" s="64">
        <f>SUM(Jul!L36)</f>
        <v>3123529</v>
      </c>
      <c r="G7" s="66">
        <f>SUM(C7)</f>
        <v>13138271</v>
      </c>
    </row>
    <row r="8" spans="1:12" x14ac:dyDescent="0.2">
      <c r="A8" s="38"/>
      <c r="B8" s="39" t="s">
        <v>429</v>
      </c>
      <c r="C8" s="61">
        <f>SUM(Aug!J20)</f>
        <v>13349039</v>
      </c>
      <c r="D8" s="61">
        <f>SUM(Aug!K20)</f>
        <v>1953047</v>
      </c>
      <c r="E8" s="62">
        <f>SUM(Aug!L20)</f>
        <v>2770191</v>
      </c>
      <c r="G8" s="66">
        <f>SUM(G7+C8)</f>
        <v>26487310</v>
      </c>
    </row>
    <row r="9" spans="1:12" x14ac:dyDescent="0.2">
      <c r="A9" s="38"/>
      <c r="B9" s="39" t="s">
        <v>430</v>
      </c>
      <c r="C9" s="61">
        <f>SUM(Sep!J33)</f>
        <v>6243069</v>
      </c>
      <c r="D9" s="61">
        <f>SUM(Sep!K33)</f>
        <v>38177</v>
      </c>
      <c r="E9" s="62">
        <f>SUM(Sep!L33)</f>
        <v>1663629</v>
      </c>
      <c r="G9" s="66">
        <f t="shared" ref="G9:G20" si="0">SUM(G8+C9)</f>
        <v>32730379</v>
      </c>
    </row>
    <row r="10" spans="1:12" x14ac:dyDescent="0.2">
      <c r="A10" s="38"/>
      <c r="B10" s="39" t="s">
        <v>431</v>
      </c>
      <c r="C10" s="61">
        <f>SUM(Oct!J33)</f>
        <v>18708422</v>
      </c>
      <c r="D10" s="61">
        <f>SUM(Oct!K33)</f>
        <v>2403716</v>
      </c>
      <c r="E10" s="62">
        <f>SUM(Oct!L33)</f>
        <v>4768001</v>
      </c>
      <c r="G10" s="66">
        <f t="shared" si="0"/>
        <v>51438801</v>
      </c>
    </row>
    <row r="11" spans="1:12" x14ac:dyDescent="0.2">
      <c r="A11" s="38"/>
      <c r="B11" s="39" t="s">
        <v>432</v>
      </c>
      <c r="C11" s="61">
        <f>SUM(Nov!J39)</f>
        <v>11692547</v>
      </c>
      <c r="D11" s="61">
        <f>SUM(Nov!K39)</f>
        <v>485087</v>
      </c>
      <c r="E11" s="62">
        <f>SUM(Nov!L39)</f>
        <v>3211428</v>
      </c>
      <c r="G11" s="66">
        <f t="shared" si="0"/>
        <v>63131348</v>
      </c>
    </row>
    <row r="12" spans="1:12" x14ac:dyDescent="0.2">
      <c r="A12" s="38"/>
      <c r="B12" s="39" t="s">
        <v>433</v>
      </c>
      <c r="C12" s="61">
        <f>SUM(Dec!J44)</f>
        <v>20430954</v>
      </c>
      <c r="D12" s="61">
        <f>SUM(Dec!K44)</f>
        <v>856622</v>
      </c>
      <c r="E12" s="62">
        <f>SUM(Dec!L44)</f>
        <v>4167721</v>
      </c>
      <c r="G12" s="66">
        <f t="shared" si="0"/>
        <v>83562302</v>
      </c>
    </row>
    <row r="13" spans="1:12" x14ac:dyDescent="0.2">
      <c r="A13" s="38"/>
      <c r="B13" s="39" t="s">
        <v>434</v>
      </c>
      <c r="C13" s="61">
        <f>SUM(Jan!J29)</f>
        <v>5797856</v>
      </c>
      <c r="D13" s="61">
        <f>SUM(Jan!K29)</f>
        <v>1026751</v>
      </c>
      <c r="E13" s="62">
        <f>SUM(Jan!L29)</f>
        <v>1268367</v>
      </c>
      <c r="G13" s="66">
        <f t="shared" si="0"/>
        <v>89360158</v>
      </c>
    </row>
    <row r="14" spans="1:12" x14ac:dyDescent="0.2">
      <c r="A14" s="38"/>
      <c r="B14" s="39" t="s">
        <v>435</v>
      </c>
      <c r="C14" s="61">
        <f>SUM(Feb!J39)</f>
        <v>299996</v>
      </c>
      <c r="D14" s="61">
        <f>SUM(Feb!K39)</f>
        <v>15960</v>
      </c>
      <c r="E14" s="62">
        <f>SUM(Feb!L39)</f>
        <v>81287</v>
      </c>
      <c r="G14" s="66">
        <f t="shared" si="0"/>
        <v>89660154</v>
      </c>
    </row>
    <row r="15" spans="1:12" x14ac:dyDescent="0.2">
      <c r="A15" s="38"/>
      <c r="B15" s="39" t="s">
        <v>436</v>
      </c>
      <c r="C15" s="61">
        <f>SUM(Mar!J27)</f>
        <v>11854629</v>
      </c>
      <c r="D15" s="61">
        <f>SUM(Mar!K27)</f>
        <v>2614540</v>
      </c>
      <c r="E15" s="62">
        <f>SUM(Mar!L27)</f>
        <v>2894350</v>
      </c>
      <c r="G15" s="66">
        <f t="shared" si="0"/>
        <v>101514783</v>
      </c>
    </row>
    <row r="16" spans="1:12" x14ac:dyDescent="0.2">
      <c r="A16" s="38"/>
      <c r="B16" s="39" t="s">
        <v>437</v>
      </c>
      <c r="C16" s="61">
        <f>SUM(Apr!J30)</f>
        <v>13589067</v>
      </c>
      <c r="D16" s="61">
        <f>SUM(Apr!K30)</f>
        <v>1123392</v>
      </c>
      <c r="E16" s="62">
        <f>SUM(Apr!L30)</f>
        <v>3772908</v>
      </c>
      <c r="G16" s="66">
        <f t="shared" si="0"/>
        <v>115103850</v>
      </c>
    </row>
    <row r="17" spans="1:9" x14ac:dyDescent="0.2">
      <c r="A17" s="38"/>
      <c r="B17" s="39" t="s">
        <v>438</v>
      </c>
      <c r="C17" s="61">
        <f>SUM(May!J30)</f>
        <v>7614740.71</v>
      </c>
      <c r="D17" s="61">
        <f>SUM(May!K30)</f>
        <v>738978</v>
      </c>
      <c r="E17" s="62">
        <f>SUM(May!L30)</f>
        <v>2202802.71</v>
      </c>
      <c r="G17" s="66">
        <f t="shared" si="0"/>
        <v>122718590.70999999</v>
      </c>
    </row>
    <row r="18" spans="1:9" x14ac:dyDescent="0.2">
      <c r="A18" s="38"/>
      <c r="B18" s="39" t="s">
        <v>439</v>
      </c>
      <c r="C18" s="61">
        <f>SUM(Jun!J35)</f>
        <v>17182660</v>
      </c>
      <c r="D18" s="61">
        <f>SUM(Jun!K35)</f>
        <v>1639289</v>
      </c>
      <c r="E18" s="62">
        <f>SUM(Jun!L35)</f>
        <v>5398453</v>
      </c>
      <c r="G18" s="66">
        <f t="shared" si="0"/>
        <v>139901250.70999998</v>
      </c>
    </row>
    <row r="19" spans="1:9" x14ac:dyDescent="0.2">
      <c r="A19" s="38"/>
      <c r="B19" s="39"/>
      <c r="C19" s="61"/>
      <c r="D19" s="61"/>
      <c r="E19" s="62"/>
      <c r="G19" s="66"/>
    </row>
    <row r="20" spans="1:9" ht="13.5" thickBot="1" x14ac:dyDescent="0.25">
      <c r="A20" s="41"/>
      <c r="B20" s="42" t="s">
        <v>440</v>
      </c>
      <c r="C20" s="59">
        <f>SUM(C7:C18)</f>
        <v>139901250.70999998</v>
      </c>
      <c r="D20" s="59">
        <f>SUM(D7:D18)</f>
        <v>17350581</v>
      </c>
      <c r="E20" s="63">
        <f>SUM(E7:E18)</f>
        <v>35322666.710000001</v>
      </c>
      <c r="G20" s="67">
        <f t="shared" si="0"/>
        <v>139901250.70999998</v>
      </c>
    </row>
    <row r="21" spans="1:9" ht="13.5" thickTop="1" x14ac:dyDescent="0.2">
      <c r="A21" s="43"/>
      <c r="B21" s="44"/>
      <c r="C21" s="45"/>
      <c r="D21" s="45"/>
      <c r="E21" s="46"/>
    </row>
    <row r="22" spans="1:9" x14ac:dyDescent="0.2">
      <c r="A22" s="39"/>
      <c r="B22" s="39"/>
      <c r="C22" s="47"/>
      <c r="D22" s="47"/>
    </row>
    <row r="23" spans="1:9" x14ac:dyDescent="0.2">
      <c r="A23" s="42" t="s">
        <v>426</v>
      </c>
      <c r="B23" s="42" t="s">
        <v>3</v>
      </c>
      <c r="C23" s="68" t="s">
        <v>4</v>
      </c>
      <c r="D23" s="68" t="s">
        <v>5</v>
      </c>
      <c r="E23" s="69" t="s">
        <v>6</v>
      </c>
      <c r="H23" s="69" t="s">
        <v>11</v>
      </c>
      <c r="I23" s="69" t="s">
        <v>12</v>
      </c>
    </row>
    <row r="24" spans="1:9" x14ac:dyDescent="0.2">
      <c r="A24" s="70" t="s">
        <v>7</v>
      </c>
      <c r="B24" s="71">
        <f>SUM(C7:C9)</f>
        <v>32730379</v>
      </c>
      <c r="C24" s="71">
        <f>SUM(C10:C12)</f>
        <v>50831923</v>
      </c>
      <c r="D24" s="71">
        <f>SUM(C13:C15)</f>
        <v>17952481</v>
      </c>
      <c r="E24" s="72">
        <f>SUM(C16:C18)</f>
        <v>38386467.710000001</v>
      </c>
      <c r="G24" s="73" t="s">
        <v>8</v>
      </c>
      <c r="H24" s="49">
        <f>SUM('FY Rollup'!I363)</f>
        <v>278</v>
      </c>
      <c r="I24" s="66">
        <f>SUM('FY Rollup'!J363)</f>
        <v>133746549</v>
      </c>
    </row>
    <row r="25" spans="1:9" x14ac:dyDescent="0.2">
      <c r="A25" s="70" t="s">
        <v>0</v>
      </c>
      <c r="B25" s="71">
        <f>SUM(B24)</f>
        <v>32730379</v>
      </c>
      <c r="C25" s="71">
        <f>SUM(B24:C24)</f>
        <v>83562302</v>
      </c>
      <c r="D25" s="71">
        <f>SUM(B24:D24)</f>
        <v>101514783</v>
      </c>
      <c r="E25" s="74">
        <f>SUM(B24:E24)</f>
        <v>139901250.71000001</v>
      </c>
      <c r="G25" s="73" t="s">
        <v>9</v>
      </c>
      <c r="H25" s="49">
        <f>SUM('FY Rollup'!I364)</f>
        <v>34</v>
      </c>
      <c r="I25" s="66">
        <f>SUM('FY Rollup'!J364)</f>
        <v>19430586.710000001</v>
      </c>
    </row>
    <row r="26" spans="1:9" x14ac:dyDescent="0.2">
      <c r="A26" s="42"/>
      <c r="B26" s="39"/>
      <c r="C26" s="40"/>
      <c r="D26" s="40"/>
      <c r="G26" s="76" t="s">
        <v>556</v>
      </c>
      <c r="H26" s="49">
        <f>SUM('FY Rollup'!I365)</f>
        <v>14</v>
      </c>
      <c r="I26" s="66">
        <f>SUM('FY Rollup'!J365)</f>
        <v>2451428</v>
      </c>
    </row>
    <row r="27" spans="1:9" x14ac:dyDescent="0.2">
      <c r="A27" s="42" t="s">
        <v>427</v>
      </c>
      <c r="B27" s="42" t="s">
        <v>3</v>
      </c>
      <c r="C27" s="68" t="s">
        <v>4</v>
      </c>
      <c r="D27" s="68" t="s">
        <v>5</v>
      </c>
      <c r="E27" s="69" t="s">
        <v>6</v>
      </c>
      <c r="G27" s="73" t="s">
        <v>10</v>
      </c>
      <c r="H27" s="49">
        <f>SUM('FY Rollup'!I366)</f>
        <v>26</v>
      </c>
      <c r="I27" s="66">
        <f>SUM('FY Rollup'!J366)</f>
        <v>4353481</v>
      </c>
    </row>
    <row r="28" spans="1:9" ht="13.5" thickBot="1" x14ac:dyDescent="0.25">
      <c r="A28" s="70" t="s">
        <v>7</v>
      </c>
      <c r="B28" s="71">
        <f>SUM(D7:D9)</f>
        <v>6446246</v>
      </c>
      <c r="C28" s="71">
        <f>SUM(D10:D12)</f>
        <v>3745425</v>
      </c>
      <c r="D28" s="71">
        <f>SUM(C13:C15)</f>
        <v>17952481</v>
      </c>
      <c r="E28" s="72">
        <f>SUM(D16:D18)</f>
        <v>3501659</v>
      </c>
      <c r="G28" s="69" t="s">
        <v>440</v>
      </c>
      <c r="H28" s="91">
        <f>SUM(H24:H27)</f>
        <v>352</v>
      </c>
      <c r="I28" s="59">
        <f>SUM(I24:I27)</f>
        <v>159982044.71000001</v>
      </c>
    </row>
    <row r="29" spans="1:9" ht="13.5" thickTop="1" x14ac:dyDescent="0.2">
      <c r="A29" s="70" t="s">
        <v>0</v>
      </c>
      <c r="B29" s="71">
        <f>SUM(B28)</f>
        <v>6446246</v>
      </c>
      <c r="C29" s="71">
        <f>SUM(B28:C28)</f>
        <v>10191671</v>
      </c>
      <c r="D29" s="71">
        <f>SUM(B28:D28)</f>
        <v>28144152</v>
      </c>
      <c r="E29" s="74">
        <f>SUM(B28:E28)</f>
        <v>31645811</v>
      </c>
    </row>
    <row r="30" spans="1:9" x14ac:dyDescent="0.2">
      <c r="A30" s="42"/>
      <c r="B30" s="39"/>
      <c r="C30" s="40"/>
      <c r="D30" s="40"/>
    </row>
    <row r="31" spans="1:9" x14ac:dyDescent="0.2">
      <c r="A31" s="42" t="s">
        <v>467</v>
      </c>
      <c r="B31" s="42" t="s">
        <v>3</v>
      </c>
      <c r="C31" s="68" t="s">
        <v>4</v>
      </c>
      <c r="D31" s="68" t="s">
        <v>5</v>
      </c>
      <c r="E31" s="69" t="s">
        <v>6</v>
      </c>
    </row>
    <row r="32" spans="1:9" x14ac:dyDescent="0.2">
      <c r="A32" s="70" t="s">
        <v>7</v>
      </c>
      <c r="B32" s="71">
        <f>SUM(E7:E9)</f>
        <v>7557349</v>
      </c>
      <c r="C32" s="71">
        <f>SUM(E10:E12)</f>
        <v>12147150</v>
      </c>
      <c r="D32" s="71">
        <f>SUM(E13:E15)</f>
        <v>4244004</v>
      </c>
      <c r="E32" s="72">
        <f>SUM(E16:E18)</f>
        <v>11374163.710000001</v>
      </c>
    </row>
    <row r="33" spans="1:5" x14ac:dyDescent="0.2">
      <c r="A33" s="70" t="s">
        <v>0</v>
      </c>
      <c r="B33" s="71">
        <f>SUM(B32)</f>
        <v>7557349</v>
      </c>
      <c r="C33" s="71">
        <f>SUM(B33+C32)</f>
        <v>19704499</v>
      </c>
      <c r="D33" s="71">
        <f>SUM(C33+D32)</f>
        <v>23948503</v>
      </c>
      <c r="E33" s="74">
        <f>SUM(D33+E32)</f>
        <v>35322666.710000001</v>
      </c>
    </row>
    <row r="34" spans="1:5" x14ac:dyDescent="0.2">
      <c r="A34" s="39"/>
      <c r="B34" s="39"/>
      <c r="C34" s="40"/>
      <c r="D34" s="40"/>
    </row>
    <row r="35" spans="1:5" x14ac:dyDescent="0.2">
      <c r="A35" s="39"/>
      <c r="B35" s="39"/>
      <c r="C35" s="40"/>
      <c r="D35" s="40"/>
    </row>
    <row r="36" spans="1:5" x14ac:dyDescent="0.2">
      <c r="A36" s="47"/>
      <c r="B36" s="42"/>
      <c r="C36" s="48"/>
      <c r="D36" s="48"/>
    </row>
    <row r="37" spans="1:5" x14ac:dyDescent="0.2">
      <c r="A37" s="47"/>
      <c r="B37" s="39"/>
      <c r="C37" s="47"/>
      <c r="D37" s="47"/>
    </row>
    <row r="38" spans="1:5" x14ac:dyDescent="0.2">
      <c r="A38" s="47"/>
      <c r="B38" s="39"/>
      <c r="C38" s="47"/>
      <c r="D38" s="47"/>
    </row>
    <row r="39" spans="1:5" x14ac:dyDescent="0.2">
      <c r="A39" s="42"/>
      <c r="B39" s="39"/>
      <c r="C39" s="40"/>
      <c r="D39" s="40"/>
    </row>
    <row r="40" spans="1:5" x14ac:dyDescent="0.2">
      <c r="A40" s="39"/>
      <c r="B40" s="39"/>
      <c r="C40" s="40"/>
      <c r="D40" s="40"/>
    </row>
    <row r="41" spans="1:5" x14ac:dyDescent="0.2">
      <c r="A41" s="39"/>
      <c r="B41" s="39"/>
      <c r="C41" s="40"/>
      <c r="D41" s="40"/>
    </row>
    <row r="42" spans="1:5" x14ac:dyDescent="0.2">
      <c r="A42" s="39"/>
      <c r="B42" s="39"/>
      <c r="C42" s="40"/>
      <c r="D42" s="40"/>
    </row>
    <row r="43" spans="1:5" x14ac:dyDescent="0.2">
      <c r="A43" s="39"/>
      <c r="B43" s="39"/>
      <c r="C43" s="40"/>
      <c r="D43" s="40"/>
    </row>
    <row r="44" spans="1:5" x14ac:dyDescent="0.2">
      <c r="A44" s="39"/>
      <c r="B44" s="39"/>
      <c r="C44" s="40"/>
      <c r="D44" s="40"/>
    </row>
    <row r="45" spans="1:5" x14ac:dyDescent="0.2">
      <c r="A45" s="39"/>
      <c r="B45" s="39"/>
      <c r="C45" s="40"/>
      <c r="D45" s="40"/>
    </row>
    <row r="46" spans="1:5" x14ac:dyDescent="0.2">
      <c r="A46" s="39"/>
      <c r="B46" s="39"/>
      <c r="C46" s="40"/>
      <c r="D46" s="40"/>
    </row>
    <row r="47" spans="1:5" x14ac:dyDescent="0.2">
      <c r="A47" s="39"/>
      <c r="B47" s="39"/>
      <c r="C47" s="40"/>
      <c r="D47" s="40"/>
    </row>
    <row r="48" spans="1:5" x14ac:dyDescent="0.2">
      <c r="A48" s="39"/>
      <c r="B48" s="39"/>
      <c r="C48" s="40"/>
      <c r="D48" s="40"/>
    </row>
    <row r="49" spans="1:4" x14ac:dyDescent="0.2">
      <c r="A49" s="39"/>
      <c r="B49" s="39"/>
      <c r="C49" s="40"/>
      <c r="D49" s="40"/>
    </row>
    <row r="50" spans="1:4" x14ac:dyDescent="0.2">
      <c r="A50" s="39"/>
      <c r="B50" s="39"/>
      <c r="C50" s="40"/>
      <c r="D50" s="40"/>
    </row>
    <row r="51" spans="1:4" x14ac:dyDescent="0.2">
      <c r="A51" s="39"/>
      <c r="B51" s="39"/>
      <c r="C51" s="40"/>
      <c r="D51" s="40"/>
    </row>
    <row r="52" spans="1:4" x14ac:dyDescent="0.2">
      <c r="A52" s="47"/>
      <c r="B52" s="42"/>
      <c r="C52" s="48"/>
      <c r="D52" s="48"/>
    </row>
    <row r="53" spans="1:4" x14ac:dyDescent="0.2">
      <c r="A53" s="47"/>
      <c r="B53" s="39"/>
      <c r="C53" s="47"/>
      <c r="D53" s="47"/>
    </row>
    <row r="54" spans="1:4" x14ac:dyDescent="0.2">
      <c r="A54" s="47"/>
      <c r="B54" s="39"/>
      <c r="C54" s="47"/>
      <c r="D54" s="47"/>
    </row>
  </sheetData>
  <mergeCells count="3">
    <mergeCell ref="A1:E1"/>
    <mergeCell ref="A2:E2"/>
    <mergeCell ref="A3:E3"/>
  </mergeCells>
  <phoneticPr fontId="0" type="noConversion"/>
  <printOptions horizontalCentered="1" gridLines="1"/>
  <pageMargins left="1" right="1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13" zoomScale="115" zoomScaleNormal="115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8" style="55" customWidth="1"/>
    <col min="11" max="11" width="19.7109375" style="55" customWidth="1"/>
    <col min="12" max="12" width="21.5703125" style="55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446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220" customFormat="1" ht="25.5" customHeight="1" x14ac:dyDescent="0.2">
      <c r="A5" s="220" t="s">
        <v>723</v>
      </c>
      <c r="B5" s="288" t="s">
        <v>1165</v>
      </c>
      <c r="C5" s="158">
        <v>995913</v>
      </c>
      <c r="D5" s="329" t="s">
        <v>1167</v>
      </c>
      <c r="E5" s="163"/>
      <c r="F5" s="163"/>
      <c r="G5" s="163"/>
      <c r="H5" s="289">
        <v>41275</v>
      </c>
      <c r="I5" s="324"/>
      <c r="J5" s="326">
        <v>678429</v>
      </c>
      <c r="K5" s="326">
        <v>0</v>
      </c>
      <c r="L5" s="326">
        <v>50254</v>
      </c>
      <c r="M5" s="294" t="s">
        <v>1168</v>
      </c>
      <c r="N5" s="163"/>
      <c r="P5" s="288" t="s">
        <v>610</v>
      </c>
      <c r="Q5" s="220" t="s">
        <v>1170</v>
      </c>
      <c r="R5" s="220" t="s">
        <v>13</v>
      </c>
      <c r="T5" s="220" t="s">
        <v>1171</v>
      </c>
      <c r="U5" s="220" t="s">
        <v>1171</v>
      </c>
    </row>
    <row r="6" spans="1:22" s="220" customFormat="1" ht="25.5" customHeight="1" x14ac:dyDescent="0.2">
      <c r="A6" s="220" t="s">
        <v>723</v>
      </c>
      <c r="B6" s="288" t="s">
        <v>1166</v>
      </c>
      <c r="C6" s="158">
        <v>995881</v>
      </c>
      <c r="D6" s="254" t="s">
        <v>1167</v>
      </c>
      <c r="E6" s="163"/>
      <c r="F6" s="163"/>
      <c r="G6" s="163"/>
      <c r="H6" s="289">
        <v>41275</v>
      </c>
      <c r="I6" s="324"/>
      <c r="J6" s="326">
        <v>450000</v>
      </c>
      <c r="K6" s="326">
        <v>546475</v>
      </c>
      <c r="L6" s="326"/>
      <c r="M6" s="294" t="s">
        <v>1169</v>
      </c>
      <c r="N6" s="163"/>
      <c r="P6" s="288" t="s">
        <v>610</v>
      </c>
      <c r="Q6" s="220" t="s">
        <v>1170</v>
      </c>
      <c r="R6" s="220" t="s">
        <v>13</v>
      </c>
      <c r="T6" s="220" t="s">
        <v>1171</v>
      </c>
      <c r="U6" s="220" t="s">
        <v>1171</v>
      </c>
    </row>
    <row r="7" spans="1:22" s="220" customFormat="1" ht="25.5" customHeight="1" x14ac:dyDescent="0.2">
      <c r="A7" s="220" t="s">
        <v>605</v>
      </c>
      <c r="B7" s="288" t="s">
        <v>1172</v>
      </c>
      <c r="C7" s="158"/>
      <c r="D7" s="254" t="s">
        <v>1173</v>
      </c>
      <c r="E7" s="163"/>
      <c r="F7" s="163"/>
      <c r="G7" s="163"/>
      <c r="H7" s="289">
        <v>41278</v>
      </c>
      <c r="I7" s="324"/>
      <c r="J7" s="326">
        <v>425000</v>
      </c>
      <c r="K7" s="326">
        <v>133879</v>
      </c>
      <c r="L7" s="326">
        <v>178506</v>
      </c>
      <c r="M7" s="294" t="s">
        <v>1174</v>
      </c>
      <c r="N7" s="163"/>
      <c r="O7" s="288" t="s">
        <v>610</v>
      </c>
      <c r="P7" s="288"/>
      <c r="Q7" s="220" t="s">
        <v>1175</v>
      </c>
      <c r="R7" s="220" t="s">
        <v>557</v>
      </c>
      <c r="T7" s="220" t="s">
        <v>1176</v>
      </c>
      <c r="U7" s="220" t="s">
        <v>609</v>
      </c>
    </row>
    <row r="8" spans="1:22" s="220" customFormat="1" ht="25.5" customHeight="1" x14ac:dyDescent="0.2">
      <c r="A8" s="220" t="s">
        <v>723</v>
      </c>
      <c r="B8" s="288" t="s">
        <v>1178</v>
      </c>
      <c r="C8" s="158">
        <v>995931</v>
      </c>
      <c r="D8" s="381" t="s">
        <v>1167</v>
      </c>
      <c r="E8" s="163"/>
      <c r="F8" s="163"/>
      <c r="G8" s="163"/>
      <c r="H8" s="327">
        <v>41275</v>
      </c>
      <c r="I8" s="325"/>
      <c r="J8" s="338">
        <v>9720</v>
      </c>
      <c r="K8" s="338">
        <v>0</v>
      </c>
      <c r="L8" s="339">
        <v>720</v>
      </c>
      <c r="M8" s="328" t="s">
        <v>1177</v>
      </c>
      <c r="N8" s="339"/>
      <c r="O8" s="339"/>
      <c r="P8" s="339"/>
      <c r="Q8" s="220" t="s">
        <v>1170</v>
      </c>
      <c r="R8" s="163" t="s">
        <v>13</v>
      </c>
      <c r="T8" s="220" t="s">
        <v>1171</v>
      </c>
      <c r="U8" s="220" t="s">
        <v>1171</v>
      </c>
      <c r="V8" s="378" t="s">
        <v>653</v>
      </c>
    </row>
    <row r="9" spans="1:22" s="282" customFormat="1" ht="20.25" customHeight="1" x14ac:dyDescent="0.2">
      <c r="A9" s="287" t="s">
        <v>696</v>
      </c>
      <c r="B9" s="288" t="s">
        <v>1181</v>
      </c>
      <c r="C9" s="158"/>
      <c r="D9" s="254" t="s">
        <v>937</v>
      </c>
      <c r="E9" s="312"/>
      <c r="F9" s="312"/>
      <c r="G9" s="312"/>
      <c r="H9" s="327">
        <v>41284</v>
      </c>
      <c r="I9" s="164" t="s">
        <v>1047</v>
      </c>
      <c r="J9" s="324">
        <v>298433</v>
      </c>
      <c r="K9" s="324">
        <v>0</v>
      </c>
      <c r="L9" s="326">
        <v>75292</v>
      </c>
      <c r="M9" s="312" t="s">
        <v>1182</v>
      </c>
      <c r="N9" s="305"/>
      <c r="O9" s="305" t="s">
        <v>610</v>
      </c>
      <c r="Q9" s="295" t="s">
        <v>459</v>
      </c>
      <c r="R9" s="295" t="s">
        <v>554</v>
      </c>
      <c r="S9" s="303"/>
      <c r="T9" s="292" t="s">
        <v>460</v>
      </c>
      <c r="U9" s="293" t="s">
        <v>609</v>
      </c>
      <c r="V9" s="303"/>
    </row>
    <row r="10" spans="1:22" s="282" customFormat="1" ht="20.25" customHeight="1" x14ac:dyDescent="0.2">
      <c r="A10" s="287" t="s">
        <v>696</v>
      </c>
      <c r="B10" s="288" t="s">
        <v>1183</v>
      </c>
      <c r="C10" s="158"/>
      <c r="D10" s="254" t="s">
        <v>1184</v>
      </c>
      <c r="E10" s="312"/>
      <c r="F10" s="312"/>
      <c r="G10" s="312"/>
      <c r="H10" s="327">
        <v>41288</v>
      </c>
      <c r="I10" s="164" t="s">
        <v>1047</v>
      </c>
      <c r="J10" s="324">
        <v>399397</v>
      </c>
      <c r="K10" s="324">
        <v>0</v>
      </c>
      <c r="L10" s="326">
        <v>102425</v>
      </c>
      <c r="M10" s="312" t="s">
        <v>1185</v>
      </c>
      <c r="N10" s="305" t="s">
        <v>610</v>
      </c>
      <c r="O10" s="305"/>
      <c r="Q10" s="295" t="s">
        <v>459</v>
      </c>
      <c r="R10" s="295" t="s">
        <v>554</v>
      </c>
      <c r="S10" s="303"/>
      <c r="T10" s="292" t="s">
        <v>571</v>
      </c>
      <c r="U10" s="293" t="s">
        <v>619</v>
      </c>
      <c r="V10" s="303"/>
    </row>
    <row r="11" spans="1:22" s="282" customFormat="1" ht="20.25" customHeight="1" x14ac:dyDescent="0.2">
      <c r="A11" s="287" t="s">
        <v>696</v>
      </c>
      <c r="B11" s="288" t="s">
        <v>1186</v>
      </c>
      <c r="C11" s="158"/>
      <c r="D11" s="254" t="s">
        <v>762</v>
      </c>
      <c r="E11" s="312"/>
      <c r="F11" s="312"/>
      <c r="G11" s="312"/>
      <c r="H11" s="327">
        <v>41288</v>
      </c>
      <c r="I11" s="164" t="s">
        <v>1052</v>
      </c>
      <c r="J11" s="324">
        <v>585858</v>
      </c>
      <c r="K11" s="324">
        <v>0</v>
      </c>
      <c r="L11" s="326">
        <v>106893</v>
      </c>
      <c r="M11" s="312" t="s">
        <v>1187</v>
      </c>
      <c r="N11" s="305" t="s">
        <v>610</v>
      </c>
      <c r="O11" s="305"/>
      <c r="Q11" s="295" t="s">
        <v>459</v>
      </c>
      <c r="R11" s="295" t="s">
        <v>554</v>
      </c>
      <c r="S11" s="303"/>
      <c r="T11" s="292" t="s">
        <v>573</v>
      </c>
      <c r="U11" s="293" t="s">
        <v>619</v>
      </c>
      <c r="V11" s="335" t="s">
        <v>993</v>
      </c>
    </row>
    <row r="12" spans="1:22" s="282" customFormat="1" ht="20.25" customHeight="1" x14ac:dyDescent="0.2">
      <c r="A12" s="287" t="s">
        <v>696</v>
      </c>
      <c r="B12" s="288" t="s">
        <v>1188</v>
      </c>
      <c r="C12" s="158"/>
      <c r="D12" s="254" t="s">
        <v>1189</v>
      </c>
      <c r="E12" s="312"/>
      <c r="F12" s="312"/>
      <c r="G12" s="312"/>
      <c r="H12" s="327">
        <v>41289</v>
      </c>
      <c r="I12" s="164" t="s">
        <v>1056</v>
      </c>
      <c r="J12" s="324">
        <v>44999</v>
      </c>
      <c r="K12" s="324">
        <v>0</v>
      </c>
      <c r="L12" s="326">
        <v>5183</v>
      </c>
      <c r="M12" s="312" t="s">
        <v>1190</v>
      </c>
      <c r="N12" s="305" t="s">
        <v>610</v>
      </c>
      <c r="O12" s="305"/>
      <c r="Q12" s="295" t="s">
        <v>859</v>
      </c>
      <c r="R12" s="295" t="s">
        <v>554</v>
      </c>
      <c r="S12" s="303"/>
      <c r="T12" s="292" t="s">
        <v>547</v>
      </c>
      <c r="U12" s="293" t="s">
        <v>619</v>
      </c>
      <c r="V12" s="303"/>
    </row>
    <row r="13" spans="1:22" s="282" customFormat="1" ht="17.25" customHeight="1" x14ac:dyDescent="0.2">
      <c r="A13" s="287" t="s">
        <v>696</v>
      </c>
      <c r="B13" s="288" t="s">
        <v>1191</v>
      </c>
      <c r="C13" s="306"/>
      <c r="D13" s="329" t="s">
        <v>613</v>
      </c>
      <c r="E13" s="313"/>
      <c r="F13" s="313"/>
      <c r="G13" s="313"/>
      <c r="H13" s="327">
        <v>41289</v>
      </c>
      <c r="I13" s="164" t="s">
        <v>1047</v>
      </c>
      <c r="J13" s="324">
        <v>297819</v>
      </c>
      <c r="K13" s="324">
        <v>100349</v>
      </c>
      <c r="L13" s="326">
        <v>124242</v>
      </c>
      <c r="M13" s="312" t="s">
        <v>719</v>
      </c>
      <c r="N13" s="305" t="s">
        <v>610</v>
      </c>
      <c r="Q13" s="305" t="s">
        <v>1192</v>
      </c>
      <c r="R13" s="295" t="s">
        <v>553</v>
      </c>
      <c r="S13" s="303"/>
      <c r="T13" s="292" t="s">
        <v>608</v>
      </c>
      <c r="U13" s="293" t="s">
        <v>609</v>
      </c>
      <c r="V13" s="303"/>
    </row>
    <row r="14" spans="1:22" s="282" customFormat="1" ht="17.25" customHeight="1" x14ac:dyDescent="0.2">
      <c r="A14" s="220" t="s">
        <v>605</v>
      </c>
      <c r="B14" s="288" t="s">
        <v>1193</v>
      </c>
      <c r="C14" s="158">
        <v>995939</v>
      </c>
      <c r="D14" s="254" t="s">
        <v>1073</v>
      </c>
      <c r="E14" s="313"/>
      <c r="F14" s="313"/>
      <c r="G14" s="313"/>
      <c r="H14" s="327">
        <v>41290</v>
      </c>
      <c r="I14" s="164" t="s">
        <v>1056</v>
      </c>
      <c r="J14" s="324">
        <v>49995</v>
      </c>
      <c r="K14" s="324">
        <v>50019</v>
      </c>
      <c r="L14" s="326">
        <v>4545</v>
      </c>
      <c r="M14" s="312" t="s">
        <v>1194</v>
      </c>
      <c r="N14" s="305"/>
      <c r="O14" s="287" t="s">
        <v>610</v>
      </c>
      <c r="Q14" s="305" t="s">
        <v>91</v>
      </c>
      <c r="R14" s="295" t="s">
        <v>554</v>
      </c>
      <c r="S14" s="303"/>
      <c r="T14" s="292" t="s">
        <v>511</v>
      </c>
      <c r="U14" s="293" t="s">
        <v>609</v>
      </c>
      <c r="V14" s="303" t="s">
        <v>653</v>
      </c>
    </row>
    <row r="15" spans="1:22" s="282" customFormat="1" ht="17.25" customHeight="1" x14ac:dyDescent="0.2">
      <c r="A15" s="287" t="s">
        <v>605</v>
      </c>
      <c r="B15" s="288" t="s">
        <v>1195</v>
      </c>
      <c r="C15" s="306">
        <v>995940</v>
      </c>
      <c r="D15" s="329" t="s">
        <v>1196</v>
      </c>
      <c r="E15" s="313"/>
      <c r="F15" s="313"/>
      <c r="G15" s="313"/>
      <c r="H15" s="327">
        <v>41290</v>
      </c>
      <c r="I15" s="164" t="s">
        <v>1056</v>
      </c>
      <c r="J15" s="324">
        <v>60000</v>
      </c>
      <c r="K15" s="324">
        <v>22909</v>
      </c>
      <c r="L15" s="326">
        <v>5455</v>
      </c>
      <c r="M15" s="312" t="s">
        <v>1197</v>
      </c>
      <c r="N15" s="305"/>
      <c r="O15" s="287" t="s">
        <v>610</v>
      </c>
      <c r="Q15" s="305" t="s">
        <v>91</v>
      </c>
      <c r="R15" s="295" t="s">
        <v>554</v>
      </c>
      <c r="S15" s="303"/>
      <c r="T15" s="292" t="s">
        <v>511</v>
      </c>
      <c r="U15" s="293" t="s">
        <v>609</v>
      </c>
      <c r="V15" s="303" t="s">
        <v>653</v>
      </c>
    </row>
    <row r="16" spans="1:22" s="282" customFormat="1" ht="17.25" customHeight="1" x14ac:dyDescent="0.2">
      <c r="A16" s="287" t="s">
        <v>605</v>
      </c>
      <c r="B16" s="288" t="s">
        <v>1198</v>
      </c>
      <c r="C16" s="306"/>
      <c r="D16" s="291" t="s">
        <v>1199</v>
      </c>
      <c r="E16" s="313"/>
      <c r="F16" s="313"/>
      <c r="G16" s="313"/>
      <c r="H16" s="327">
        <v>41290</v>
      </c>
      <c r="I16" s="164" t="s">
        <v>1056</v>
      </c>
      <c r="J16" s="324">
        <v>26663</v>
      </c>
      <c r="K16" s="324">
        <v>0</v>
      </c>
      <c r="L16" s="326">
        <v>9121</v>
      </c>
      <c r="M16" s="312" t="s">
        <v>1200</v>
      </c>
      <c r="N16" s="305" t="s">
        <v>610</v>
      </c>
      <c r="Q16" s="305" t="s">
        <v>91</v>
      </c>
      <c r="R16" s="295" t="s">
        <v>554</v>
      </c>
      <c r="S16" s="303"/>
      <c r="T16" s="292" t="s">
        <v>511</v>
      </c>
      <c r="U16" s="293" t="s">
        <v>609</v>
      </c>
      <c r="V16" s="303"/>
    </row>
    <row r="17" spans="1:22" s="282" customFormat="1" ht="17.25" customHeight="1" x14ac:dyDescent="0.2">
      <c r="A17" s="287" t="s">
        <v>605</v>
      </c>
      <c r="B17" s="288" t="s">
        <v>1201</v>
      </c>
      <c r="C17" s="306">
        <v>995941</v>
      </c>
      <c r="D17" s="291" t="s">
        <v>1017</v>
      </c>
      <c r="E17" s="313"/>
      <c r="F17" s="313"/>
      <c r="G17" s="313"/>
      <c r="H17" s="327">
        <v>41291</v>
      </c>
      <c r="I17" s="164" t="s">
        <v>1056</v>
      </c>
      <c r="J17" s="324">
        <v>4500</v>
      </c>
      <c r="K17" s="324">
        <v>0</v>
      </c>
      <c r="L17" s="326">
        <v>1540</v>
      </c>
      <c r="M17" s="312" t="s">
        <v>1202</v>
      </c>
      <c r="N17" s="305"/>
      <c r="O17" s="287" t="s">
        <v>610</v>
      </c>
      <c r="Q17" s="305" t="s">
        <v>1203</v>
      </c>
      <c r="R17" s="295" t="s">
        <v>553</v>
      </c>
      <c r="S17" s="303"/>
      <c r="T17" s="292" t="s">
        <v>511</v>
      </c>
      <c r="U17" s="293" t="s">
        <v>609</v>
      </c>
      <c r="V17" s="303" t="s">
        <v>653</v>
      </c>
    </row>
    <row r="18" spans="1:22" s="282" customFormat="1" ht="12.75" customHeight="1" x14ac:dyDescent="0.2">
      <c r="A18" s="287" t="s">
        <v>696</v>
      </c>
      <c r="B18" s="164" t="s">
        <v>1211</v>
      </c>
      <c r="C18" s="283"/>
      <c r="D18" s="274" t="s">
        <v>621</v>
      </c>
      <c r="E18" s="285"/>
      <c r="F18" s="285"/>
      <c r="G18" s="285"/>
      <c r="H18" s="289">
        <v>41304</v>
      </c>
      <c r="I18" s="296">
        <v>2</v>
      </c>
      <c r="J18" s="324">
        <v>172092</v>
      </c>
      <c r="K18" s="324">
        <v>0</v>
      </c>
      <c r="L18" s="326">
        <v>58873</v>
      </c>
      <c r="M18" s="294" t="s">
        <v>1214</v>
      </c>
      <c r="N18" s="295"/>
      <c r="O18" s="287" t="s">
        <v>610</v>
      </c>
      <c r="P18" s="288"/>
      <c r="Q18" s="295" t="s">
        <v>70</v>
      </c>
      <c r="R18" s="287" t="s">
        <v>554</v>
      </c>
      <c r="S18" s="287"/>
      <c r="T18" s="287" t="s">
        <v>462</v>
      </c>
      <c r="U18" s="287" t="s">
        <v>623</v>
      </c>
      <c r="V18" s="287"/>
    </row>
    <row r="19" spans="1:22" s="282" customFormat="1" ht="12.75" customHeight="1" x14ac:dyDescent="0.2">
      <c r="A19" s="287" t="s">
        <v>696</v>
      </c>
      <c r="B19" s="164" t="s">
        <v>1212</v>
      </c>
      <c r="C19" s="306"/>
      <c r="D19" s="313" t="s">
        <v>625</v>
      </c>
      <c r="E19" s="313"/>
      <c r="F19" s="313"/>
      <c r="G19" s="313"/>
      <c r="H19" s="327">
        <v>41303</v>
      </c>
      <c r="I19" s="164" t="s">
        <v>1047</v>
      </c>
      <c r="J19" s="330">
        <v>499936</v>
      </c>
      <c r="K19" s="330">
        <v>0</v>
      </c>
      <c r="L19" s="330">
        <v>137086</v>
      </c>
      <c r="M19" s="315" t="s">
        <v>1213</v>
      </c>
      <c r="N19" s="305"/>
      <c r="O19" s="305" t="s">
        <v>610</v>
      </c>
      <c r="Q19" s="295" t="s">
        <v>459</v>
      </c>
      <c r="R19" s="295" t="s">
        <v>554</v>
      </c>
      <c r="S19" s="303"/>
      <c r="T19" s="292" t="s">
        <v>460</v>
      </c>
      <c r="U19" s="293" t="s">
        <v>609</v>
      </c>
      <c r="V19" s="303"/>
    </row>
    <row r="20" spans="1:22" s="282" customFormat="1" ht="17.25" customHeight="1" x14ac:dyDescent="0.2">
      <c r="A20" s="287" t="s">
        <v>628</v>
      </c>
      <c r="B20" s="288" t="s">
        <v>1205</v>
      </c>
      <c r="C20" s="306" t="s">
        <v>1663</v>
      </c>
      <c r="D20" s="329" t="s">
        <v>1206</v>
      </c>
      <c r="E20" s="313" t="s">
        <v>1207</v>
      </c>
      <c r="F20" s="313"/>
      <c r="G20" s="313"/>
      <c r="H20" s="327">
        <v>41297</v>
      </c>
      <c r="I20" s="164" t="s">
        <v>1052</v>
      </c>
      <c r="J20" s="324">
        <v>42000</v>
      </c>
      <c r="K20" s="324">
        <v>0</v>
      </c>
      <c r="L20" s="326">
        <v>0</v>
      </c>
      <c r="M20" s="312" t="s">
        <v>1208</v>
      </c>
      <c r="N20" s="305"/>
      <c r="P20" s="282" t="s">
        <v>610</v>
      </c>
      <c r="Q20" s="305" t="s">
        <v>1209</v>
      </c>
      <c r="R20" s="295" t="s">
        <v>553</v>
      </c>
      <c r="S20" s="303"/>
      <c r="T20" s="292" t="s">
        <v>1210</v>
      </c>
      <c r="U20" s="292" t="s">
        <v>1210</v>
      </c>
      <c r="V20" s="303" t="s">
        <v>653</v>
      </c>
    </row>
    <row r="21" spans="1:22" s="282" customFormat="1" ht="12.75" customHeight="1" x14ac:dyDescent="0.2">
      <c r="A21" s="287" t="s">
        <v>696</v>
      </c>
      <c r="B21" s="164" t="s">
        <v>1215</v>
      </c>
      <c r="C21" s="306"/>
      <c r="D21" s="313" t="s">
        <v>1216</v>
      </c>
      <c r="E21" s="313"/>
      <c r="F21" s="313"/>
      <c r="G21" s="313"/>
      <c r="H21" s="289">
        <v>41304</v>
      </c>
      <c r="I21" s="164" t="s">
        <v>1047</v>
      </c>
      <c r="J21" s="324">
        <v>164688</v>
      </c>
      <c r="K21" s="324">
        <v>0</v>
      </c>
      <c r="L21" s="326">
        <v>47854</v>
      </c>
      <c r="M21" s="315" t="s">
        <v>1218</v>
      </c>
      <c r="N21" s="305"/>
      <c r="O21" s="305" t="s">
        <v>610</v>
      </c>
      <c r="Q21" s="295" t="s">
        <v>459</v>
      </c>
      <c r="R21" s="295" t="s">
        <v>554</v>
      </c>
      <c r="S21" s="303"/>
      <c r="T21" s="292" t="s">
        <v>547</v>
      </c>
      <c r="U21" s="293" t="s">
        <v>619</v>
      </c>
      <c r="V21" s="303"/>
    </row>
    <row r="22" spans="1:22" s="282" customFormat="1" ht="17.25" customHeight="1" x14ac:dyDescent="0.2">
      <c r="A22" s="287" t="s">
        <v>605</v>
      </c>
      <c r="B22" s="288" t="s">
        <v>1219</v>
      </c>
      <c r="C22" s="306">
        <v>995949</v>
      </c>
      <c r="D22" s="329" t="s">
        <v>990</v>
      </c>
      <c r="E22" s="313"/>
      <c r="F22" s="313"/>
      <c r="G22" s="313"/>
      <c r="H22" s="327">
        <v>13113</v>
      </c>
      <c r="I22" s="164" t="s">
        <v>1056</v>
      </c>
      <c r="J22" s="324">
        <v>36818</v>
      </c>
      <c r="K22" s="324">
        <v>43358</v>
      </c>
      <c r="L22" s="326">
        <v>19092</v>
      </c>
      <c r="M22" s="312" t="s">
        <v>1220</v>
      </c>
      <c r="N22" s="305" t="s">
        <v>610</v>
      </c>
      <c r="Q22" s="305" t="s">
        <v>459</v>
      </c>
      <c r="R22" s="295" t="s">
        <v>554</v>
      </c>
      <c r="S22" s="303" t="s">
        <v>1221</v>
      </c>
      <c r="T22" s="292" t="s">
        <v>511</v>
      </c>
      <c r="U22" s="292" t="s">
        <v>609</v>
      </c>
      <c r="V22" s="303" t="s">
        <v>653</v>
      </c>
    </row>
    <row r="23" spans="1:22" s="331" customFormat="1" ht="17.25" customHeight="1" x14ac:dyDescent="0.2">
      <c r="A23" s="287" t="s">
        <v>696</v>
      </c>
      <c r="B23" s="332" t="s">
        <v>1222</v>
      </c>
      <c r="C23" s="306"/>
      <c r="D23" s="313" t="s">
        <v>1223</v>
      </c>
      <c r="E23" s="313"/>
      <c r="F23" s="313"/>
      <c r="G23" s="337"/>
      <c r="H23" s="289">
        <v>41305</v>
      </c>
      <c r="I23" s="332" t="s">
        <v>1153</v>
      </c>
      <c r="J23" s="338">
        <v>997660</v>
      </c>
      <c r="K23" s="338">
        <v>0</v>
      </c>
      <c r="L23" s="339">
        <v>155747</v>
      </c>
      <c r="M23" s="337" t="s">
        <v>1230</v>
      </c>
      <c r="N23" s="336" t="s">
        <v>610</v>
      </c>
      <c r="Q23" s="334" t="s">
        <v>459</v>
      </c>
      <c r="R23" s="334" t="s">
        <v>554</v>
      </c>
      <c r="S23" s="335"/>
      <c r="T23" s="333" t="s">
        <v>15</v>
      </c>
      <c r="U23" s="293" t="s">
        <v>619</v>
      </c>
      <c r="V23" s="335"/>
    </row>
    <row r="24" spans="1:22" s="331" customFormat="1" ht="17.25" customHeight="1" x14ac:dyDescent="0.2">
      <c r="A24" s="287" t="s">
        <v>696</v>
      </c>
      <c r="B24" s="332" t="s">
        <v>1224</v>
      </c>
      <c r="C24" s="306">
        <v>995946</v>
      </c>
      <c r="D24" s="337" t="s">
        <v>702</v>
      </c>
      <c r="E24" s="313"/>
      <c r="F24" s="313"/>
      <c r="G24" s="337"/>
      <c r="H24" s="289">
        <v>41299</v>
      </c>
      <c r="I24" s="332" t="s">
        <v>1056</v>
      </c>
      <c r="J24" s="338">
        <v>80839</v>
      </c>
      <c r="K24" s="338">
        <v>0</v>
      </c>
      <c r="L24" s="339">
        <v>27655</v>
      </c>
      <c r="M24" s="337" t="s">
        <v>1231</v>
      </c>
      <c r="N24" s="336"/>
      <c r="O24" s="336" t="s">
        <v>610</v>
      </c>
      <c r="Q24" s="336" t="s">
        <v>1232</v>
      </c>
      <c r="R24" s="334" t="s">
        <v>557</v>
      </c>
      <c r="S24" s="335"/>
      <c r="T24" s="333" t="s">
        <v>608</v>
      </c>
      <c r="U24" s="293" t="s">
        <v>609</v>
      </c>
      <c r="V24" s="335"/>
    </row>
    <row r="25" spans="1:22" s="331" customFormat="1" ht="17.25" customHeight="1" x14ac:dyDescent="0.2">
      <c r="A25" s="287" t="s">
        <v>723</v>
      </c>
      <c r="B25" s="288" t="s">
        <v>1225</v>
      </c>
      <c r="C25" s="306"/>
      <c r="D25" s="329" t="s">
        <v>871</v>
      </c>
      <c r="E25" s="291" t="s">
        <v>1062</v>
      </c>
      <c r="F25" s="313"/>
      <c r="G25" s="313"/>
      <c r="H25" s="327">
        <v>41305</v>
      </c>
      <c r="I25" s="332" t="s">
        <v>1056</v>
      </c>
      <c r="J25" s="338">
        <v>50000</v>
      </c>
      <c r="K25" s="338">
        <v>54222</v>
      </c>
      <c r="L25" s="339">
        <v>0</v>
      </c>
      <c r="M25" s="337" t="s">
        <v>1226</v>
      </c>
      <c r="N25" s="336"/>
      <c r="P25" s="287" t="s">
        <v>610</v>
      </c>
      <c r="Q25" s="336" t="s">
        <v>627</v>
      </c>
      <c r="R25" s="334" t="s">
        <v>557</v>
      </c>
      <c r="S25" s="335"/>
      <c r="T25" s="333" t="s">
        <v>44</v>
      </c>
      <c r="U25" s="333" t="s">
        <v>44</v>
      </c>
      <c r="V25" s="246" t="s">
        <v>653</v>
      </c>
    </row>
    <row r="26" spans="1:22" s="274" customFormat="1" ht="12.75" customHeight="1" x14ac:dyDescent="0.2">
      <c r="A26" s="246" t="s">
        <v>696</v>
      </c>
      <c r="B26" s="239" t="s">
        <v>1227</v>
      </c>
      <c r="C26" s="239" t="s">
        <v>1371</v>
      </c>
      <c r="D26" s="238" t="s">
        <v>750</v>
      </c>
      <c r="E26" s="237"/>
      <c r="F26" s="237"/>
      <c r="G26" s="237"/>
      <c r="H26" s="241">
        <v>41136</v>
      </c>
      <c r="I26" s="334">
        <v>3</v>
      </c>
      <c r="J26" s="338">
        <v>300000</v>
      </c>
      <c r="K26" s="338">
        <v>75540</v>
      </c>
      <c r="L26" s="339">
        <v>122753</v>
      </c>
      <c r="M26" s="238" t="s">
        <v>1233</v>
      </c>
      <c r="O26" s="334" t="s">
        <v>610</v>
      </c>
      <c r="P26" s="238"/>
      <c r="Q26" s="334" t="s">
        <v>1234</v>
      </c>
      <c r="R26" s="334" t="s">
        <v>553</v>
      </c>
      <c r="S26" s="238"/>
      <c r="T26" s="333" t="s">
        <v>608</v>
      </c>
      <c r="U26" s="293" t="s">
        <v>609</v>
      </c>
      <c r="V26" s="246" t="s">
        <v>653</v>
      </c>
    </row>
    <row r="27" spans="1:22" s="274" customFormat="1" ht="12.75" customHeight="1" x14ac:dyDescent="0.2">
      <c r="A27" s="246" t="s">
        <v>696</v>
      </c>
      <c r="B27" s="239" t="s">
        <v>1228</v>
      </c>
      <c r="C27" s="239" t="s">
        <v>1291</v>
      </c>
      <c r="D27" s="238" t="s">
        <v>1229</v>
      </c>
      <c r="E27" s="237"/>
      <c r="F27" s="237"/>
      <c r="G27" s="237"/>
      <c r="H27" s="241">
        <v>41268</v>
      </c>
      <c r="I27" s="334">
        <v>1</v>
      </c>
      <c r="J27" s="338">
        <v>123010</v>
      </c>
      <c r="K27" s="240">
        <v>0</v>
      </c>
      <c r="L27" s="339">
        <v>35131</v>
      </c>
      <c r="M27" s="238" t="s">
        <v>1235</v>
      </c>
      <c r="N27" s="334" t="s">
        <v>610</v>
      </c>
      <c r="O27" s="238"/>
      <c r="P27" s="238"/>
      <c r="Q27" s="334" t="s">
        <v>459</v>
      </c>
      <c r="R27" s="334" t="s">
        <v>554</v>
      </c>
      <c r="S27" s="238"/>
      <c r="T27" s="333" t="s">
        <v>41</v>
      </c>
      <c r="U27" s="293" t="s">
        <v>41</v>
      </c>
      <c r="V27" s="246" t="s">
        <v>653</v>
      </c>
    </row>
    <row r="28" spans="1:22" s="274" customFormat="1" ht="20.25" x14ac:dyDescent="0.3">
      <c r="A28" s="540" t="s">
        <v>1180</v>
      </c>
      <c r="B28" s="540"/>
      <c r="C28" s="540"/>
      <c r="D28" s="540"/>
      <c r="E28" s="237"/>
      <c r="F28" s="237"/>
      <c r="G28" s="237"/>
      <c r="H28" s="241"/>
      <c r="I28" s="334"/>
      <c r="J28" s="242"/>
      <c r="K28" s="240"/>
      <c r="L28" s="240"/>
      <c r="M28" s="238"/>
      <c r="N28" s="334"/>
      <c r="O28" s="238"/>
      <c r="P28" s="238"/>
      <c r="Q28" s="334"/>
      <c r="R28" s="334"/>
      <c r="S28" s="238"/>
      <c r="T28" s="333"/>
      <c r="U28" s="293"/>
      <c r="V28" s="238"/>
    </row>
    <row r="29" spans="1:22" s="125" customFormat="1" ht="13.5" customHeight="1" thickBot="1" x14ac:dyDescent="0.25">
      <c r="B29" s="126"/>
      <c r="C29" s="127"/>
      <c r="D29" s="128"/>
      <c r="E29" s="128"/>
      <c r="F29" s="128"/>
      <c r="G29" s="129"/>
      <c r="I29" s="138" t="s">
        <v>455</v>
      </c>
      <c r="J29" s="87">
        <f>SUM(J5:J28)</f>
        <v>5797856</v>
      </c>
      <c r="K29" s="87">
        <f>SUM(K5:K28)</f>
        <v>1026751</v>
      </c>
      <c r="L29" s="87">
        <f>SUM(L5:L28)</f>
        <v>1268367</v>
      </c>
      <c r="O29" s="130"/>
      <c r="P29" s="132"/>
    </row>
    <row r="30" spans="1:22" ht="13.5" customHeight="1" thickTop="1" x14ac:dyDescent="0.2">
      <c r="K30" s="54"/>
      <c r="N30" s="135"/>
      <c r="O30" s="135"/>
      <c r="P30" s="135"/>
    </row>
    <row r="31" spans="1:22" ht="13.5" customHeight="1" x14ac:dyDescent="0.2">
      <c r="K31" s="54"/>
      <c r="N31" s="135"/>
      <c r="O31" s="135"/>
      <c r="P31" s="135"/>
    </row>
    <row r="32" spans="1:22" ht="13.5" customHeight="1" x14ac:dyDescent="0.2">
      <c r="N32" s="135"/>
      <c r="O32" s="135"/>
      <c r="P32" s="135"/>
    </row>
    <row r="33" spans="1:16" ht="13.5" customHeight="1" x14ac:dyDescent="0.2">
      <c r="A33" s="516">
        <f>COUNTIF(A5:A27,A9)</f>
        <v>12</v>
      </c>
      <c r="N33" s="136"/>
      <c r="O33" s="136"/>
      <c r="P33" s="136"/>
    </row>
    <row r="34" spans="1:16" ht="13.5" customHeight="1" x14ac:dyDescent="0.2">
      <c r="A34" s="516">
        <f>COUNTA(A5:A27)</f>
        <v>23</v>
      </c>
      <c r="N34" s="137"/>
      <c r="O34" s="137"/>
      <c r="P34" s="137"/>
    </row>
    <row r="35" spans="1:16" ht="13.5" customHeight="1" x14ac:dyDescent="0.2">
      <c r="N35" s="133"/>
      <c r="O35" s="134"/>
      <c r="P35" s="133"/>
    </row>
    <row r="36" spans="1:16" ht="13.5" customHeight="1" x14ac:dyDescent="0.2">
      <c r="N36" s="125"/>
      <c r="O36" s="131"/>
      <c r="P36" s="125"/>
    </row>
    <row r="37" spans="1:16" ht="13.5" customHeight="1" x14ac:dyDescent="0.2">
      <c r="B37" s="53"/>
      <c r="C37" s="53"/>
      <c r="D37" s="53"/>
      <c r="E37" s="53"/>
      <c r="F37" s="53"/>
      <c r="G37" s="53"/>
      <c r="H37" s="53"/>
      <c r="J37" s="53"/>
      <c r="K37" s="53"/>
      <c r="L37" s="53"/>
      <c r="M37" s="53"/>
      <c r="N37" s="125"/>
      <c r="O37" s="131"/>
      <c r="P37" s="125"/>
    </row>
    <row r="38" spans="1:16" ht="13.5" customHeight="1" x14ac:dyDescent="0.2">
      <c r="B38" s="53"/>
      <c r="C38" s="53"/>
      <c r="D38" s="53"/>
      <c r="E38" s="53"/>
      <c r="F38" s="53"/>
      <c r="G38" s="53"/>
      <c r="H38" s="53"/>
      <c r="J38" s="53"/>
      <c r="K38" s="53"/>
      <c r="L38" s="53"/>
      <c r="M38" s="53"/>
      <c r="N38" s="125"/>
      <c r="O38" s="131"/>
      <c r="P38" s="125"/>
    </row>
    <row r="39" spans="1:16" ht="13.5" customHeight="1" x14ac:dyDescent="0.2">
      <c r="B39" s="53"/>
      <c r="C39" s="53"/>
      <c r="D39" s="53"/>
      <c r="E39" s="53"/>
      <c r="F39" s="53"/>
      <c r="G39" s="53"/>
      <c r="H39" s="53"/>
      <c r="J39" s="53"/>
      <c r="K39" s="53"/>
      <c r="L39" s="53"/>
      <c r="M39" s="53"/>
      <c r="N39" s="125"/>
      <c r="O39" s="131"/>
      <c r="P39" s="125"/>
    </row>
    <row r="40" spans="1:16" ht="13.5" customHeight="1" x14ac:dyDescent="0.2">
      <c r="B40" s="53"/>
      <c r="C40" s="53"/>
      <c r="D40" s="53"/>
      <c r="E40" s="53"/>
      <c r="F40" s="53"/>
      <c r="G40" s="53"/>
      <c r="H40" s="53"/>
      <c r="J40" s="53"/>
      <c r="K40" s="53"/>
      <c r="L40" s="53"/>
      <c r="M40" s="53"/>
      <c r="N40" s="125"/>
      <c r="O40" s="131"/>
      <c r="P40" s="125"/>
    </row>
    <row r="41" spans="1:16" ht="13.5" customHeight="1" x14ac:dyDescent="0.2">
      <c r="B41" s="53"/>
      <c r="C41" s="53"/>
      <c r="D41" s="53"/>
      <c r="E41" s="53"/>
      <c r="F41" s="53"/>
      <c r="G41" s="53"/>
      <c r="H41" s="53"/>
      <c r="J41" s="53"/>
      <c r="K41" s="53"/>
      <c r="L41" s="53"/>
      <c r="M41" s="53"/>
      <c r="N41" s="125"/>
      <c r="O41" s="131"/>
      <c r="P41" s="125"/>
    </row>
    <row r="42" spans="1:16" ht="13.5" customHeight="1" x14ac:dyDescent="0.2">
      <c r="B42" s="53"/>
      <c r="C42" s="53"/>
      <c r="D42" s="53"/>
      <c r="E42" s="53"/>
      <c r="F42" s="53"/>
      <c r="G42" s="53"/>
      <c r="H42" s="53"/>
      <c r="J42" s="53"/>
      <c r="K42" s="53"/>
      <c r="L42" s="53"/>
      <c r="M42" s="53"/>
      <c r="N42" s="125"/>
      <c r="O42" s="131"/>
      <c r="P42" s="125"/>
    </row>
    <row r="43" spans="1:16" ht="13.5" customHeight="1" x14ac:dyDescent="0.2"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125"/>
      <c r="O43" s="131"/>
      <c r="P43" s="125"/>
    </row>
    <row r="44" spans="1:16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25"/>
      <c r="O44" s="131"/>
      <c r="P44" s="125"/>
    </row>
    <row r="45" spans="1:16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25"/>
      <c r="O45" s="131"/>
      <c r="P45" s="125"/>
    </row>
    <row r="46" spans="1:16" ht="13.5" customHeight="1" x14ac:dyDescent="0.2"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125"/>
      <c r="O46" s="131"/>
      <c r="P46" s="125"/>
    </row>
    <row r="47" spans="1:16" ht="13.5" customHeight="1" x14ac:dyDescent="0.2"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125"/>
      <c r="O47" s="131"/>
      <c r="P47" s="125"/>
    </row>
    <row r="48" spans="1:16" ht="13.5" customHeight="1" x14ac:dyDescent="0.2"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125"/>
      <c r="O48" s="131"/>
      <c r="P48" s="125"/>
    </row>
    <row r="49" spans="2:16" ht="13.5" customHeight="1" x14ac:dyDescent="0.2">
      <c r="B49" s="53"/>
      <c r="C49" s="53"/>
      <c r="D49" s="53"/>
      <c r="E49" s="53"/>
      <c r="F49" s="53"/>
      <c r="G49" s="53"/>
      <c r="H49" s="53"/>
      <c r="J49" s="53"/>
      <c r="K49" s="53"/>
      <c r="L49" s="53"/>
      <c r="M49" s="53"/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  <row r="51" spans="2:16" ht="13.5" customHeight="1" x14ac:dyDescent="0.2">
      <c r="B51" s="53"/>
      <c r="C51" s="53"/>
      <c r="D51" s="53"/>
      <c r="E51" s="53"/>
      <c r="F51" s="53"/>
      <c r="G51" s="53"/>
      <c r="H51" s="53"/>
      <c r="J51" s="53"/>
      <c r="K51" s="53"/>
      <c r="L51" s="53"/>
      <c r="M51" s="53"/>
      <c r="N51" s="125"/>
      <c r="O51" s="131"/>
      <c r="P51" s="125"/>
    </row>
    <row r="52" spans="2:16" ht="13.5" customHeight="1" x14ac:dyDescent="0.2">
      <c r="B52" s="53"/>
      <c r="C52" s="53"/>
      <c r="D52" s="53"/>
      <c r="E52" s="53"/>
      <c r="F52" s="53"/>
      <c r="G52" s="53"/>
      <c r="H52" s="53"/>
      <c r="J52" s="53"/>
      <c r="K52" s="53"/>
      <c r="L52" s="53"/>
      <c r="M52" s="53"/>
      <c r="N52" s="125"/>
      <c r="O52" s="131"/>
      <c r="P52" s="125"/>
    </row>
  </sheetData>
  <autoFilter ref="B4:T29"/>
  <mergeCells count="4">
    <mergeCell ref="N3:P3"/>
    <mergeCell ref="A1:V1"/>
    <mergeCell ref="A2:V2"/>
    <mergeCell ref="A28:D28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opLeftCell="A49" zoomScaleNormal="100" zoomScaleSheetLayoutView="5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4.140625" style="55" customWidth="1"/>
    <col min="11" max="11" width="10.7109375" style="55" customWidth="1"/>
    <col min="12" max="12" width="12.28515625" style="55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5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5" s="122" customFormat="1" ht="13.5" customHeight="1" x14ac:dyDescent="0.25">
      <c r="A2" s="535" t="s">
        <v>447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5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5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5" s="331" customFormat="1" ht="25.7" customHeight="1" x14ac:dyDescent="0.2">
      <c r="A5" s="287" t="s">
        <v>696</v>
      </c>
      <c r="B5" s="288" t="s">
        <v>1236</v>
      </c>
      <c r="C5" s="158"/>
      <c r="D5" s="294" t="s">
        <v>1141</v>
      </c>
      <c r="E5" s="294" t="s">
        <v>1246</v>
      </c>
      <c r="F5" s="294"/>
      <c r="G5" s="294"/>
      <c r="H5" s="289">
        <v>41306</v>
      </c>
      <c r="I5" s="288" t="s">
        <v>1056</v>
      </c>
      <c r="J5" s="353">
        <v>5000</v>
      </c>
      <c r="K5" s="353">
        <v>2600</v>
      </c>
      <c r="L5" s="353">
        <v>2600</v>
      </c>
      <c r="M5" s="337" t="s">
        <v>1244</v>
      </c>
      <c r="N5" s="220"/>
      <c r="O5" s="234"/>
      <c r="P5" s="220" t="s">
        <v>610</v>
      </c>
      <c r="Q5" s="333" t="s">
        <v>1245</v>
      </c>
      <c r="R5" s="333" t="s">
        <v>554</v>
      </c>
      <c r="S5" s="287"/>
      <c r="T5" s="333" t="s">
        <v>41</v>
      </c>
      <c r="U5" s="333" t="s">
        <v>41</v>
      </c>
      <c r="V5" s="287"/>
      <c r="W5" s="234"/>
      <c r="X5" s="234"/>
      <c r="Y5" s="234"/>
    </row>
    <row r="6" spans="1:25" s="331" customFormat="1" ht="25.7" customHeight="1" x14ac:dyDescent="0.2">
      <c r="A6" s="287" t="s">
        <v>696</v>
      </c>
      <c r="B6" s="288" t="s">
        <v>1239</v>
      </c>
      <c r="C6" s="158"/>
      <c r="D6" s="294" t="s">
        <v>1141</v>
      </c>
      <c r="E6" s="294" t="s">
        <v>1247</v>
      </c>
      <c r="F6" s="294"/>
      <c r="G6" s="294"/>
      <c r="H6" s="289">
        <v>41306</v>
      </c>
      <c r="I6" s="288" t="s">
        <v>1056</v>
      </c>
      <c r="J6" s="353">
        <v>5000</v>
      </c>
      <c r="K6" s="353">
        <v>2600</v>
      </c>
      <c r="L6" s="353">
        <v>2600</v>
      </c>
      <c r="M6" s="337" t="s">
        <v>1253</v>
      </c>
      <c r="N6" s="220"/>
      <c r="O6" s="220"/>
      <c r="P6" s="220" t="s">
        <v>610</v>
      </c>
      <c r="Q6" s="333" t="s">
        <v>1245</v>
      </c>
      <c r="R6" s="333" t="s">
        <v>554</v>
      </c>
      <c r="S6" s="287"/>
      <c r="T6" s="333" t="s">
        <v>41</v>
      </c>
      <c r="U6" s="333" t="s">
        <v>41</v>
      </c>
      <c r="V6" s="287"/>
      <c r="W6" s="234"/>
      <c r="X6" s="234"/>
      <c r="Y6" s="234"/>
    </row>
    <row r="7" spans="1:25" s="331" customFormat="1" ht="25.7" customHeight="1" x14ac:dyDescent="0.2">
      <c r="A7" s="287" t="s">
        <v>696</v>
      </c>
      <c r="B7" s="288" t="s">
        <v>1240</v>
      </c>
      <c r="C7" s="158"/>
      <c r="D7" s="294" t="s">
        <v>1141</v>
      </c>
      <c r="E7" s="294" t="s">
        <v>1248</v>
      </c>
      <c r="F7" s="294"/>
      <c r="G7" s="294"/>
      <c r="H7" s="289">
        <v>41306</v>
      </c>
      <c r="I7" s="288" t="s">
        <v>1056</v>
      </c>
      <c r="J7" s="353">
        <v>5000</v>
      </c>
      <c r="K7" s="353">
        <v>2600</v>
      </c>
      <c r="L7" s="353">
        <v>2600</v>
      </c>
      <c r="M7" s="337" t="s">
        <v>1254</v>
      </c>
      <c r="N7" s="220"/>
      <c r="O7" s="220"/>
      <c r="P7" s="220" t="s">
        <v>610</v>
      </c>
      <c r="Q7" s="333" t="s">
        <v>1245</v>
      </c>
      <c r="R7" s="333" t="s">
        <v>554</v>
      </c>
      <c r="S7" s="287"/>
      <c r="T7" s="333" t="s">
        <v>41</v>
      </c>
      <c r="U7" s="333" t="s">
        <v>41</v>
      </c>
      <c r="V7" s="287"/>
      <c r="W7" s="234"/>
      <c r="X7" s="234"/>
      <c r="Y7" s="234"/>
    </row>
    <row r="8" spans="1:25" s="331" customFormat="1" ht="25.7" customHeight="1" x14ac:dyDescent="0.2">
      <c r="A8" s="287" t="s">
        <v>696</v>
      </c>
      <c r="B8" s="288" t="s">
        <v>1241</v>
      </c>
      <c r="C8" s="158"/>
      <c r="D8" s="294" t="s">
        <v>1141</v>
      </c>
      <c r="E8" s="294" t="s">
        <v>1249</v>
      </c>
      <c r="F8" s="294"/>
      <c r="G8" s="294"/>
      <c r="H8" s="289">
        <v>41306</v>
      </c>
      <c r="I8" s="288" t="s">
        <v>1056</v>
      </c>
      <c r="J8" s="353">
        <v>5000</v>
      </c>
      <c r="K8" s="353">
        <v>2600</v>
      </c>
      <c r="L8" s="353">
        <v>2600</v>
      </c>
      <c r="M8" s="337" t="s">
        <v>1255</v>
      </c>
      <c r="N8" s="220"/>
      <c r="O8" s="220"/>
      <c r="P8" s="220" t="s">
        <v>610</v>
      </c>
      <c r="Q8" s="333" t="s">
        <v>1245</v>
      </c>
      <c r="R8" s="333" t="s">
        <v>554</v>
      </c>
      <c r="S8" s="287"/>
      <c r="T8" s="333" t="s">
        <v>41</v>
      </c>
      <c r="U8" s="333" t="s">
        <v>41</v>
      </c>
      <c r="V8" s="287"/>
      <c r="W8" s="234"/>
      <c r="X8" s="234"/>
      <c r="Y8" s="234"/>
    </row>
    <row r="9" spans="1:25" s="342" customFormat="1" ht="25.7" customHeight="1" x14ac:dyDescent="0.2">
      <c r="A9" s="379" t="s">
        <v>696</v>
      </c>
      <c r="B9" s="288" t="s">
        <v>1242</v>
      </c>
      <c r="C9" s="283"/>
      <c r="D9" s="234" t="s">
        <v>1237</v>
      </c>
      <c r="E9" s="294" t="s">
        <v>1250</v>
      </c>
      <c r="F9" s="340"/>
      <c r="G9" s="340"/>
      <c r="H9" s="380">
        <v>41306</v>
      </c>
      <c r="I9" s="220">
        <v>1</v>
      </c>
      <c r="J9" s="353">
        <v>5000</v>
      </c>
      <c r="K9" s="353">
        <v>2600</v>
      </c>
      <c r="L9" s="353">
        <v>2600</v>
      </c>
      <c r="M9" s="337" t="s">
        <v>1256</v>
      </c>
      <c r="N9" s="343"/>
      <c r="O9" s="343"/>
      <c r="P9" s="220" t="s">
        <v>610</v>
      </c>
      <c r="Q9" s="362" t="s">
        <v>1245</v>
      </c>
      <c r="R9" s="362" t="s">
        <v>554</v>
      </c>
      <c r="S9" s="341"/>
      <c r="T9" s="220" t="s">
        <v>22</v>
      </c>
      <c r="U9" s="379" t="s">
        <v>619</v>
      </c>
      <c r="V9" s="341"/>
      <c r="W9" s="344"/>
      <c r="X9" s="344"/>
      <c r="Y9" s="344"/>
    </row>
    <row r="10" spans="1:25" s="274" customFormat="1" ht="25.7" customHeight="1" x14ac:dyDescent="0.2">
      <c r="A10" s="246" t="s">
        <v>696</v>
      </c>
      <c r="B10" s="288" t="s">
        <v>1243</v>
      </c>
      <c r="C10" s="228"/>
      <c r="D10" s="229" t="s">
        <v>1238</v>
      </c>
      <c r="E10" s="291" t="s">
        <v>1251</v>
      </c>
      <c r="F10" s="229"/>
      <c r="G10" s="229"/>
      <c r="H10" s="289">
        <v>41306</v>
      </c>
      <c r="I10" s="333">
        <v>1</v>
      </c>
      <c r="J10" s="353">
        <v>5000</v>
      </c>
      <c r="K10" s="353">
        <v>2600</v>
      </c>
      <c r="L10" s="353">
        <v>2600</v>
      </c>
      <c r="M10" s="372" t="s">
        <v>1252</v>
      </c>
      <c r="N10" s="333"/>
      <c r="O10" s="333"/>
      <c r="P10" s="220" t="s">
        <v>610</v>
      </c>
      <c r="Q10" s="333" t="s">
        <v>1245</v>
      </c>
      <c r="R10" s="333" t="s">
        <v>554</v>
      </c>
      <c r="S10" s="163"/>
      <c r="T10" s="333" t="s">
        <v>608</v>
      </c>
      <c r="U10" s="293" t="s">
        <v>609</v>
      </c>
      <c r="V10" s="345"/>
    </row>
    <row r="11" spans="1:25" s="274" customFormat="1" ht="25.7" customHeight="1" x14ac:dyDescent="0.2">
      <c r="A11" s="246" t="s">
        <v>723</v>
      </c>
      <c r="B11" s="288" t="s">
        <v>1257</v>
      </c>
      <c r="C11" s="228"/>
      <c r="D11" s="229" t="s">
        <v>1156</v>
      </c>
      <c r="E11" s="291"/>
      <c r="F11" s="229"/>
      <c r="G11" s="229"/>
      <c r="H11" s="289">
        <v>41309</v>
      </c>
      <c r="I11" s="333">
        <v>1</v>
      </c>
      <c r="J11" s="353">
        <v>95000</v>
      </c>
      <c r="K11" s="353">
        <v>0</v>
      </c>
      <c r="L11" s="353">
        <v>32500</v>
      </c>
      <c r="M11" s="372" t="s">
        <v>1260</v>
      </c>
      <c r="N11" s="333"/>
      <c r="O11" s="333" t="s">
        <v>610</v>
      </c>
      <c r="P11" s="220"/>
      <c r="Q11" s="333" t="s">
        <v>1258</v>
      </c>
      <c r="R11" s="333" t="s">
        <v>554</v>
      </c>
      <c r="S11" s="163" t="s">
        <v>1259</v>
      </c>
      <c r="T11" s="333" t="s">
        <v>48</v>
      </c>
      <c r="U11" s="293" t="s">
        <v>561</v>
      </c>
      <c r="V11" s="333" t="s">
        <v>653</v>
      </c>
    </row>
    <row r="12" spans="1:25" s="274" customFormat="1" ht="25.7" customHeight="1" x14ac:dyDescent="0.2">
      <c r="A12" s="287" t="s">
        <v>823</v>
      </c>
      <c r="B12" s="288" t="s">
        <v>1261</v>
      </c>
      <c r="C12" s="228" t="s">
        <v>1288</v>
      </c>
      <c r="D12" s="229" t="s">
        <v>676</v>
      </c>
      <c r="E12" s="291"/>
      <c r="F12" s="229"/>
      <c r="G12" s="229"/>
      <c r="H12" s="289">
        <v>41309</v>
      </c>
      <c r="I12" s="333">
        <v>1</v>
      </c>
      <c r="J12" s="353">
        <v>50000</v>
      </c>
      <c r="K12" s="353">
        <v>16162</v>
      </c>
      <c r="L12" s="353">
        <v>0</v>
      </c>
      <c r="M12" s="372" t="s">
        <v>1262</v>
      </c>
      <c r="N12" s="333" t="s">
        <v>610</v>
      </c>
      <c r="O12" s="333"/>
      <c r="P12" s="220"/>
      <c r="Q12" s="333" t="s">
        <v>1263</v>
      </c>
      <c r="R12" s="333" t="s">
        <v>553</v>
      </c>
      <c r="S12" s="163"/>
      <c r="T12" s="333" t="s">
        <v>573</v>
      </c>
      <c r="U12" s="293" t="s">
        <v>619</v>
      </c>
      <c r="V12" s="333" t="s">
        <v>653</v>
      </c>
    </row>
    <row r="13" spans="1:25" s="274" customFormat="1" ht="25.7" customHeight="1" x14ac:dyDescent="0.2">
      <c r="A13" s="246" t="s">
        <v>696</v>
      </c>
      <c r="B13" s="288" t="s">
        <v>1266</v>
      </c>
      <c r="C13" s="228"/>
      <c r="D13" s="229" t="s">
        <v>1050</v>
      </c>
      <c r="E13" s="291"/>
      <c r="F13" s="229"/>
      <c r="G13" s="229"/>
      <c r="H13" s="289">
        <v>41219</v>
      </c>
      <c r="I13" s="333">
        <v>5</v>
      </c>
      <c r="J13" s="353">
        <v>500000</v>
      </c>
      <c r="K13" s="353">
        <v>260000</v>
      </c>
      <c r="L13" s="353">
        <v>260000</v>
      </c>
      <c r="M13" s="372" t="s">
        <v>1269</v>
      </c>
      <c r="N13" s="333"/>
      <c r="O13" s="333"/>
      <c r="P13" s="220" t="s">
        <v>610</v>
      </c>
      <c r="Q13" s="333" t="s">
        <v>1270</v>
      </c>
      <c r="R13" s="333" t="s">
        <v>554</v>
      </c>
      <c r="S13" s="163"/>
      <c r="T13" s="333" t="s">
        <v>633</v>
      </c>
      <c r="U13" s="333" t="s">
        <v>633</v>
      </c>
      <c r="V13" s="333"/>
    </row>
    <row r="14" spans="1:25" s="274" customFormat="1" ht="25.7" customHeight="1" x14ac:dyDescent="0.2">
      <c r="A14" s="246" t="s">
        <v>696</v>
      </c>
      <c r="B14" s="288" t="s">
        <v>1267</v>
      </c>
      <c r="C14" s="228"/>
      <c r="D14" s="229" t="s">
        <v>1050</v>
      </c>
      <c r="E14" s="291"/>
      <c r="F14" s="229"/>
      <c r="G14" s="229"/>
      <c r="H14" s="289">
        <v>41219</v>
      </c>
      <c r="I14" s="333">
        <v>5</v>
      </c>
      <c r="J14" s="353">
        <v>500000</v>
      </c>
      <c r="K14" s="353">
        <v>260000</v>
      </c>
      <c r="L14" s="353">
        <v>260000</v>
      </c>
      <c r="M14" s="372" t="s">
        <v>1269</v>
      </c>
      <c r="N14" s="333"/>
      <c r="O14" s="333"/>
      <c r="P14" s="220" t="s">
        <v>610</v>
      </c>
      <c r="Q14" s="333" t="s">
        <v>1270</v>
      </c>
      <c r="R14" s="333" t="s">
        <v>554</v>
      </c>
      <c r="S14" s="163"/>
      <c r="T14" s="333" t="s">
        <v>633</v>
      </c>
      <c r="U14" s="333" t="s">
        <v>633</v>
      </c>
      <c r="V14" s="333"/>
    </row>
    <row r="15" spans="1:25" s="274" customFormat="1" ht="25.7" customHeight="1" x14ac:dyDescent="0.2">
      <c r="A15" s="246" t="s">
        <v>696</v>
      </c>
      <c r="B15" s="288" t="s">
        <v>1268</v>
      </c>
      <c r="C15" s="228"/>
      <c r="D15" s="229" t="s">
        <v>1050</v>
      </c>
      <c r="E15" s="291"/>
      <c r="F15" s="229"/>
      <c r="G15" s="229"/>
      <c r="H15" s="289">
        <v>41219</v>
      </c>
      <c r="I15" s="333">
        <v>5</v>
      </c>
      <c r="J15" s="353">
        <v>500000</v>
      </c>
      <c r="K15" s="353">
        <v>260000</v>
      </c>
      <c r="L15" s="353">
        <v>260000</v>
      </c>
      <c r="M15" s="372" t="s">
        <v>1269</v>
      </c>
      <c r="N15" s="333"/>
      <c r="O15" s="333"/>
      <c r="P15" s="220" t="s">
        <v>610</v>
      </c>
      <c r="Q15" s="333" t="s">
        <v>1270</v>
      </c>
      <c r="R15" s="333" t="s">
        <v>554</v>
      </c>
      <c r="S15" s="163"/>
      <c r="T15" s="333" t="s">
        <v>633</v>
      </c>
      <c r="U15" s="333" t="s">
        <v>633</v>
      </c>
      <c r="V15" s="333"/>
    </row>
    <row r="16" spans="1:25" s="274" customFormat="1" ht="25.7" customHeight="1" x14ac:dyDescent="0.2">
      <c r="A16" s="246" t="s">
        <v>696</v>
      </c>
      <c r="B16" s="288" t="s">
        <v>1271</v>
      </c>
      <c r="C16" s="228"/>
      <c r="D16" s="229" t="s">
        <v>1272</v>
      </c>
      <c r="E16" s="291"/>
      <c r="F16" s="229"/>
      <c r="G16" s="229"/>
      <c r="H16" s="289">
        <v>41310</v>
      </c>
      <c r="I16" s="333">
        <v>3</v>
      </c>
      <c r="J16" s="353">
        <v>987691</v>
      </c>
      <c r="K16" s="353">
        <v>0</v>
      </c>
      <c r="L16" s="353">
        <v>242279</v>
      </c>
      <c r="M16" s="372" t="s">
        <v>1276</v>
      </c>
      <c r="N16" s="333"/>
      <c r="O16" s="333"/>
      <c r="P16" s="220" t="s">
        <v>610</v>
      </c>
      <c r="Q16" s="334" t="s">
        <v>70</v>
      </c>
      <c r="R16" s="287" t="s">
        <v>554</v>
      </c>
      <c r="S16" s="287"/>
      <c r="T16" s="287" t="s">
        <v>462</v>
      </c>
      <c r="U16" s="287" t="s">
        <v>623</v>
      </c>
      <c r="V16" s="333"/>
    </row>
    <row r="17" spans="1:24" s="274" customFormat="1" ht="25.7" customHeight="1" x14ac:dyDescent="0.2">
      <c r="A17" s="246" t="s">
        <v>696</v>
      </c>
      <c r="B17" s="288" t="s">
        <v>1273</v>
      </c>
      <c r="C17" s="228"/>
      <c r="D17" s="229" t="s">
        <v>1274</v>
      </c>
      <c r="E17" s="291" t="s">
        <v>658</v>
      </c>
      <c r="F17" s="229"/>
      <c r="G17" s="229"/>
      <c r="H17" s="289">
        <v>41310</v>
      </c>
      <c r="I17" s="333">
        <v>2</v>
      </c>
      <c r="J17" s="353">
        <v>249224</v>
      </c>
      <c r="K17" s="353">
        <v>0</v>
      </c>
      <c r="L17" s="353">
        <v>79797</v>
      </c>
      <c r="M17" s="372" t="s">
        <v>1281</v>
      </c>
      <c r="N17" s="333"/>
      <c r="O17" s="333"/>
      <c r="P17" s="220" t="s">
        <v>610</v>
      </c>
      <c r="Q17" s="333" t="s">
        <v>459</v>
      </c>
      <c r="R17" s="287" t="s">
        <v>554</v>
      </c>
      <c r="S17" s="163"/>
      <c r="T17" s="220" t="s">
        <v>22</v>
      </c>
      <c r="U17" s="287" t="s">
        <v>619</v>
      </c>
      <c r="V17" s="333"/>
    </row>
    <row r="18" spans="1:24" s="274" customFormat="1" ht="25.7" customHeight="1" x14ac:dyDescent="0.2">
      <c r="A18" s="246" t="s">
        <v>696</v>
      </c>
      <c r="B18" s="288" t="s">
        <v>1275</v>
      </c>
      <c r="C18" s="228"/>
      <c r="D18" s="229" t="s">
        <v>899</v>
      </c>
      <c r="E18" s="291"/>
      <c r="F18" s="229"/>
      <c r="G18" s="229"/>
      <c r="H18" s="289">
        <v>41310</v>
      </c>
      <c r="I18" s="333">
        <v>5</v>
      </c>
      <c r="J18" s="353">
        <v>686276</v>
      </c>
      <c r="K18" s="353">
        <v>0</v>
      </c>
      <c r="L18" s="353">
        <v>209906</v>
      </c>
      <c r="M18" s="372" t="s">
        <v>1282</v>
      </c>
      <c r="N18" s="220" t="s">
        <v>610</v>
      </c>
      <c r="O18" s="333"/>
      <c r="P18" s="220"/>
      <c r="Q18" s="334" t="s">
        <v>70</v>
      </c>
      <c r="R18" s="287" t="s">
        <v>554</v>
      </c>
      <c r="S18" s="163"/>
      <c r="T18" s="333" t="s">
        <v>608</v>
      </c>
      <c r="U18" s="293" t="s">
        <v>609</v>
      </c>
      <c r="V18" s="333"/>
    </row>
    <row r="19" spans="1:24" s="274" customFormat="1" ht="25.7" customHeight="1" x14ac:dyDescent="0.2">
      <c r="A19" s="246" t="s">
        <v>696</v>
      </c>
      <c r="B19" s="288" t="s">
        <v>1277</v>
      </c>
      <c r="C19" s="228"/>
      <c r="D19" s="345" t="s">
        <v>1278</v>
      </c>
      <c r="E19" s="294" t="s">
        <v>1028</v>
      </c>
      <c r="F19" s="345"/>
      <c r="G19" s="345"/>
      <c r="H19" s="289">
        <v>41310</v>
      </c>
      <c r="I19" s="333">
        <v>5</v>
      </c>
      <c r="J19" s="353">
        <v>1884399</v>
      </c>
      <c r="K19" s="353">
        <v>193639</v>
      </c>
      <c r="L19" s="353">
        <v>634400</v>
      </c>
      <c r="M19" s="373" t="s">
        <v>1283</v>
      </c>
      <c r="N19" s="220" t="s">
        <v>610</v>
      </c>
      <c r="O19" s="333"/>
      <c r="P19" s="220"/>
      <c r="Q19" s="334" t="s">
        <v>70</v>
      </c>
      <c r="R19" s="287" t="s">
        <v>554</v>
      </c>
      <c r="S19" s="220"/>
      <c r="T19" s="220" t="s">
        <v>22</v>
      </c>
      <c r="U19" s="287" t="s">
        <v>619</v>
      </c>
      <c r="V19" s="333"/>
    </row>
    <row r="20" spans="1:24" s="274" customFormat="1" ht="25.7" customHeight="1" x14ac:dyDescent="0.2">
      <c r="A20" s="246" t="s">
        <v>628</v>
      </c>
      <c r="B20" s="288" t="s">
        <v>1279</v>
      </c>
      <c r="C20" s="228"/>
      <c r="D20" s="229" t="s">
        <v>884</v>
      </c>
      <c r="E20" s="291"/>
      <c r="F20" s="229"/>
      <c r="G20" s="229"/>
      <c r="H20" s="289">
        <v>41309</v>
      </c>
      <c r="I20" s="333">
        <v>5</v>
      </c>
      <c r="J20" s="339">
        <v>2435481</v>
      </c>
      <c r="K20" s="339">
        <v>36722</v>
      </c>
      <c r="L20" s="339">
        <v>165065</v>
      </c>
      <c r="M20" s="337" t="s">
        <v>1280</v>
      </c>
      <c r="N20" s="221"/>
      <c r="O20" s="220" t="s">
        <v>610</v>
      </c>
      <c r="P20" s="286"/>
      <c r="Q20" s="334" t="s">
        <v>886</v>
      </c>
      <c r="R20" s="334" t="s">
        <v>554</v>
      </c>
      <c r="S20" s="331"/>
      <c r="T20" s="287" t="s">
        <v>887</v>
      </c>
      <c r="U20" s="287" t="s">
        <v>633</v>
      </c>
      <c r="V20" s="331"/>
    </row>
    <row r="21" spans="1:24" s="274" customFormat="1" ht="25.7" customHeight="1" x14ac:dyDescent="0.2">
      <c r="A21" s="246" t="s">
        <v>628</v>
      </c>
      <c r="B21" s="288" t="s">
        <v>1284</v>
      </c>
      <c r="C21" s="228"/>
      <c r="D21" s="229" t="s">
        <v>1285</v>
      </c>
      <c r="E21" s="291"/>
      <c r="F21" s="229"/>
      <c r="G21" s="229"/>
      <c r="H21" s="289">
        <v>41277</v>
      </c>
      <c r="I21" s="333">
        <v>3</v>
      </c>
      <c r="J21" s="353">
        <v>450000</v>
      </c>
      <c r="K21" s="353">
        <v>0</v>
      </c>
      <c r="L21" s="353">
        <v>0</v>
      </c>
      <c r="M21" s="372" t="s">
        <v>1286</v>
      </c>
      <c r="N21" s="333"/>
      <c r="O21" s="333" t="s">
        <v>610</v>
      </c>
      <c r="P21" s="220"/>
      <c r="Q21" s="333" t="s">
        <v>1287</v>
      </c>
      <c r="R21" s="333" t="s">
        <v>553</v>
      </c>
      <c r="S21" s="163"/>
      <c r="T21" s="333"/>
      <c r="U21" s="293"/>
      <c r="V21" s="333"/>
    </row>
    <row r="22" spans="1:24" s="274" customFormat="1" ht="25.7" customHeight="1" x14ac:dyDescent="0.2">
      <c r="A22" s="246" t="s">
        <v>696</v>
      </c>
      <c r="B22" s="288" t="s">
        <v>1292</v>
      </c>
      <c r="C22" s="228" t="s">
        <v>1483</v>
      </c>
      <c r="D22" s="229" t="s">
        <v>1237</v>
      </c>
      <c r="E22" s="291"/>
      <c r="F22" s="229"/>
      <c r="G22" s="229"/>
      <c r="H22" s="380">
        <v>41127</v>
      </c>
      <c r="I22" s="362">
        <v>5</v>
      </c>
      <c r="J22" s="353">
        <v>720057</v>
      </c>
      <c r="K22" s="353">
        <v>0</v>
      </c>
      <c r="L22" s="353">
        <v>246335</v>
      </c>
      <c r="M22" s="372" t="s">
        <v>1293</v>
      </c>
      <c r="N22" s="362" t="s">
        <v>610</v>
      </c>
      <c r="O22" s="362"/>
      <c r="P22" s="220"/>
      <c r="Q22" s="334" t="s">
        <v>70</v>
      </c>
      <c r="R22" s="379" t="s">
        <v>554</v>
      </c>
      <c r="S22" s="220"/>
      <c r="T22" s="220" t="s">
        <v>22</v>
      </c>
      <c r="U22" s="379" t="s">
        <v>619</v>
      </c>
      <c r="V22" s="246" t="s">
        <v>653</v>
      </c>
    </row>
    <row r="23" spans="1:24" s="331" customFormat="1" ht="25.7" customHeight="1" x14ac:dyDescent="0.2">
      <c r="A23" s="287" t="s">
        <v>696</v>
      </c>
      <c r="B23" s="288" t="s">
        <v>1295</v>
      </c>
      <c r="C23" s="283"/>
      <c r="D23" s="274" t="s">
        <v>1294</v>
      </c>
      <c r="E23" s="284"/>
      <c r="F23" s="284"/>
      <c r="G23" s="284"/>
      <c r="H23" s="289">
        <v>41316</v>
      </c>
      <c r="I23" s="333">
        <v>3</v>
      </c>
      <c r="J23" s="339">
        <v>399903</v>
      </c>
      <c r="K23" s="339">
        <v>0</v>
      </c>
      <c r="L23" s="339">
        <v>118695</v>
      </c>
      <c r="M23" s="337" t="s">
        <v>1296</v>
      </c>
      <c r="N23" s="220" t="s">
        <v>610</v>
      </c>
      <c r="O23" s="220"/>
      <c r="P23" s="286"/>
      <c r="Q23" s="333" t="s">
        <v>459</v>
      </c>
      <c r="R23" s="287" t="s">
        <v>554</v>
      </c>
      <c r="T23" s="287" t="s">
        <v>558</v>
      </c>
      <c r="U23" s="287" t="s">
        <v>815</v>
      </c>
    </row>
    <row r="24" spans="1:24" s="274" customFormat="1" ht="25.7" customHeight="1" x14ac:dyDescent="0.2">
      <c r="A24" s="246" t="s">
        <v>696</v>
      </c>
      <c r="B24" s="239" t="s">
        <v>1297</v>
      </c>
      <c r="C24" s="236"/>
      <c r="D24" s="238" t="s">
        <v>1229</v>
      </c>
      <c r="E24" s="237"/>
      <c r="F24" s="237"/>
      <c r="G24" s="237"/>
      <c r="H24" s="241">
        <v>41268</v>
      </c>
      <c r="I24" s="334" t="s">
        <v>1298</v>
      </c>
      <c r="J24" s="338">
        <v>194688</v>
      </c>
      <c r="K24" s="240">
        <v>0</v>
      </c>
      <c r="L24" s="339">
        <v>53414</v>
      </c>
      <c r="M24" s="373" t="s">
        <v>1299</v>
      </c>
      <c r="N24" s="334" t="s">
        <v>610</v>
      </c>
      <c r="O24" s="238"/>
      <c r="P24" s="238"/>
      <c r="Q24" s="334" t="s">
        <v>459</v>
      </c>
      <c r="R24" s="334" t="s">
        <v>554</v>
      </c>
      <c r="S24" s="238"/>
      <c r="T24" s="333" t="s">
        <v>41</v>
      </c>
      <c r="U24" s="293" t="s">
        <v>41</v>
      </c>
      <c r="V24" s="246" t="s">
        <v>653</v>
      </c>
    </row>
    <row r="25" spans="1:24" s="133" customFormat="1" ht="25.7" customHeight="1" x14ac:dyDescent="0.2">
      <c r="A25" s="220" t="s">
        <v>696</v>
      </c>
      <c r="B25" s="287" t="s">
        <v>1301</v>
      </c>
      <c r="C25" s="260"/>
      <c r="D25" s="234" t="s">
        <v>1300</v>
      </c>
      <c r="E25" s="234" t="s">
        <v>1303</v>
      </c>
      <c r="F25" s="234"/>
      <c r="G25" s="234"/>
      <c r="H25" s="289">
        <v>41319</v>
      </c>
      <c r="I25" s="287">
        <v>3</v>
      </c>
      <c r="J25" s="355">
        <v>299096</v>
      </c>
      <c r="K25" s="355">
        <v>0</v>
      </c>
      <c r="L25" s="355">
        <v>77880</v>
      </c>
      <c r="M25" s="337" t="s">
        <v>1302</v>
      </c>
      <c r="N25" s="220" t="s">
        <v>610</v>
      </c>
      <c r="O25" s="287"/>
      <c r="P25" s="287"/>
      <c r="Q25" s="220" t="s">
        <v>459</v>
      </c>
      <c r="R25" s="220" t="s">
        <v>554</v>
      </c>
      <c r="S25" s="234"/>
      <c r="T25" s="287" t="s">
        <v>564</v>
      </c>
      <c r="U25" s="287" t="s">
        <v>609</v>
      </c>
      <c r="V25" s="287"/>
      <c r="W25" s="234"/>
      <c r="X25" s="234"/>
    </row>
    <row r="26" spans="1:24" s="274" customFormat="1" ht="25.7" customHeight="1" x14ac:dyDescent="0.2">
      <c r="A26" s="300" t="s">
        <v>696</v>
      </c>
      <c r="B26" s="247" t="s">
        <v>1308</v>
      </c>
      <c r="C26" s="260"/>
      <c r="D26" s="331" t="s">
        <v>1307</v>
      </c>
      <c r="E26" s="331"/>
      <c r="F26" s="331"/>
      <c r="G26" s="331"/>
      <c r="H26" s="289">
        <v>41319</v>
      </c>
      <c r="I26" s="287">
        <v>3</v>
      </c>
      <c r="J26" s="357">
        <v>299983</v>
      </c>
      <c r="K26" s="357">
        <v>0</v>
      </c>
      <c r="L26" s="357">
        <v>96817</v>
      </c>
      <c r="M26" s="337" t="s">
        <v>1317</v>
      </c>
      <c r="N26" s="287"/>
      <c r="O26" s="287"/>
      <c r="P26" s="287" t="s">
        <v>610</v>
      </c>
      <c r="Q26" s="358" t="s">
        <v>1318</v>
      </c>
      <c r="R26" s="220" t="s">
        <v>554</v>
      </c>
      <c r="S26" s="331"/>
      <c r="T26" s="287" t="s">
        <v>563</v>
      </c>
      <c r="U26" s="287" t="s">
        <v>609</v>
      </c>
      <c r="V26" s="287"/>
      <c r="W26" s="331"/>
      <c r="X26" s="331"/>
    </row>
    <row r="27" spans="1:24" s="274" customFormat="1" ht="25.7" customHeight="1" x14ac:dyDescent="0.2">
      <c r="A27" s="300" t="s">
        <v>696</v>
      </c>
      <c r="B27" s="247" t="s">
        <v>1309</v>
      </c>
      <c r="C27" s="260"/>
      <c r="D27" s="331" t="s">
        <v>1310</v>
      </c>
      <c r="E27" s="331"/>
      <c r="F27" s="331"/>
      <c r="G27" s="331"/>
      <c r="H27" s="289">
        <v>41319</v>
      </c>
      <c r="I27" s="287">
        <v>3</v>
      </c>
      <c r="J27" s="357">
        <v>290738</v>
      </c>
      <c r="K27" s="357">
        <v>0</v>
      </c>
      <c r="L27" s="357">
        <v>77226</v>
      </c>
      <c r="M27" s="337" t="s">
        <v>1319</v>
      </c>
      <c r="N27" s="287"/>
      <c r="O27" s="287"/>
      <c r="P27" s="287" t="s">
        <v>610</v>
      </c>
      <c r="Q27" s="220" t="s">
        <v>459</v>
      </c>
      <c r="R27" s="220" t="s">
        <v>554</v>
      </c>
      <c r="S27" s="234"/>
      <c r="T27" s="287" t="s">
        <v>564</v>
      </c>
      <c r="U27" s="287" t="s">
        <v>609</v>
      </c>
      <c r="V27" s="287"/>
      <c r="W27" s="234"/>
      <c r="X27" s="234"/>
    </row>
    <row r="28" spans="1:24" s="331" customFormat="1" ht="25.7" customHeight="1" x14ac:dyDescent="0.2">
      <c r="A28" s="287" t="s">
        <v>696</v>
      </c>
      <c r="B28" s="288" t="s">
        <v>1311</v>
      </c>
      <c r="C28" s="158"/>
      <c r="D28" s="274" t="s">
        <v>865</v>
      </c>
      <c r="E28" s="294"/>
      <c r="F28" s="294"/>
      <c r="G28" s="294"/>
      <c r="H28" s="289">
        <v>41319</v>
      </c>
      <c r="I28" s="333">
        <v>1</v>
      </c>
      <c r="J28" s="339">
        <v>77913</v>
      </c>
      <c r="K28" s="339">
        <v>0</v>
      </c>
      <c r="L28" s="339">
        <v>20040</v>
      </c>
      <c r="M28" s="337" t="s">
        <v>1320</v>
      </c>
      <c r="O28" s="220"/>
      <c r="P28" s="287" t="s">
        <v>610</v>
      </c>
      <c r="Q28" s="334" t="s">
        <v>459</v>
      </c>
      <c r="R28" s="334" t="s">
        <v>554</v>
      </c>
      <c r="T28" s="333" t="s">
        <v>564</v>
      </c>
      <c r="U28" s="333" t="s">
        <v>609</v>
      </c>
    </row>
    <row r="29" spans="1:24" s="331" customFormat="1" ht="25.7" customHeight="1" x14ac:dyDescent="0.2">
      <c r="A29" s="287" t="s">
        <v>696</v>
      </c>
      <c r="B29" s="288" t="s">
        <v>1312</v>
      </c>
      <c r="C29" s="158"/>
      <c r="D29" s="274" t="s">
        <v>818</v>
      </c>
      <c r="E29" s="220"/>
      <c r="F29" s="220"/>
      <c r="G29" s="220"/>
      <c r="H29" s="289">
        <v>41319</v>
      </c>
      <c r="I29" s="296">
        <v>1</v>
      </c>
      <c r="J29" s="339">
        <v>150081</v>
      </c>
      <c r="K29" s="339">
        <v>0</v>
      </c>
      <c r="L29" s="339">
        <v>38838</v>
      </c>
      <c r="M29" s="337" t="s">
        <v>1321</v>
      </c>
      <c r="N29" s="287" t="s">
        <v>610</v>
      </c>
      <c r="P29" s="288"/>
      <c r="Q29" s="334" t="s">
        <v>1322</v>
      </c>
      <c r="R29" s="334" t="s">
        <v>554</v>
      </c>
      <c r="T29" s="287" t="s">
        <v>460</v>
      </c>
      <c r="U29" s="287" t="s">
        <v>609</v>
      </c>
      <c r="V29" s="287"/>
    </row>
    <row r="30" spans="1:24" s="331" customFormat="1" ht="25.7" customHeight="1" x14ac:dyDescent="0.2">
      <c r="A30" s="287" t="s">
        <v>696</v>
      </c>
      <c r="B30" s="288" t="s">
        <v>1313</v>
      </c>
      <c r="C30" s="283"/>
      <c r="D30" s="274" t="s">
        <v>874</v>
      </c>
      <c r="E30" s="298"/>
      <c r="F30" s="298"/>
      <c r="G30" s="298"/>
      <c r="H30" s="289">
        <v>41320</v>
      </c>
      <c r="I30" s="333">
        <v>3</v>
      </c>
      <c r="J30" s="339">
        <v>333412</v>
      </c>
      <c r="K30" s="339">
        <v>0</v>
      </c>
      <c r="L30" s="339">
        <v>87259</v>
      </c>
      <c r="M30" s="337" t="s">
        <v>1323</v>
      </c>
      <c r="N30" s="287" t="s">
        <v>610</v>
      </c>
      <c r="O30" s="220"/>
      <c r="P30" s="286"/>
      <c r="Q30" s="334" t="s">
        <v>459</v>
      </c>
      <c r="R30" s="287" t="s">
        <v>554</v>
      </c>
      <c r="S30" s="287"/>
      <c r="T30" s="287" t="s">
        <v>462</v>
      </c>
      <c r="U30" s="287" t="s">
        <v>623</v>
      </c>
    </row>
    <row r="31" spans="1:24" s="331" customFormat="1" ht="25.7" customHeight="1" x14ac:dyDescent="0.2">
      <c r="A31" s="287" t="s">
        <v>605</v>
      </c>
      <c r="B31" s="288" t="s">
        <v>1314</v>
      </c>
      <c r="C31" s="283"/>
      <c r="D31" s="274" t="s">
        <v>1315</v>
      </c>
      <c r="E31" s="284"/>
      <c r="F31" s="284"/>
      <c r="G31" s="284"/>
      <c r="H31" s="289">
        <v>41319</v>
      </c>
      <c r="I31" s="333">
        <v>3</v>
      </c>
      <c r="J31" s="339">
        <v>318351</v>
      </c>
      <c r="K31" s="339">
        <v>176269</v>
      </c>
      <c r="L31" s="339">
        <v>148410</v>
      </c>
      <c r="M31" s="337" t="s">
        <v>1316</v>
      </c>
      <c r="N31" s="334"/>
      <c r="O31" s="220" t="s">
        <v>610</v>
      </c>
      <c r="P31" s="286"/>
      <c r="Q31" s="334" t="s">
        <v>459</v>
      </c>
      <c r="R31" s="334" t="s">
        <v>554</v>
      </c>
      <c r="T31" s="287" t="s">
        <v>511</v>
      </c>
      <c r="U31" s="287" t="s">
        <v>609</v>
      </c>
      <c r="V31" s="331" t="s">
        <v>993</v>
      </c>
    </row>
    <row r="32" spans="1:24" s="274" customFormat="1" ht="25.7" customHeight="1" x14ac:dyDescent="0.2">
      <c r="A32" s="287" t="s">
        <v>696</v>
      </c>
      <c r="B32" s="288" t="s">
        <v>1324</v>
      </c>
      <c r="C32" s="228"/>
      <c r="D32" s="229" t="s">
        <v>1325</v>
      </c>
      <c r="E32" s="291"/>
      <c r="F32" s="229"/>
      <c r="G32" s="229"/>
      <c r="H32" s="289">
        <v>41320</v>
      </c>
      <c r="I32" s="333">
        <v>3</v>
      </c>
      <c r="J32" s="353">
        <v>420306</v>
      </c>
      <c r="K32" s="353">
        <v>0</v>
      </c>
      <c r="L32" s="353">
        <v>143789</v>
      </c>
      <c r="M32" s="372" t="s">
        <v>1326</v>
      </c>
      <c r="O32" s="333" t="s">
        <v>610</v>
      </c>
      <c r="P32" s="220"/>
      <c r="Q32" s="334" t="s">
        <v>459</v>
      </c>
      <c r="R32" s="334" t="s">
        <v>554</v>
      </c>
      <c r="S32" s="163"/>
      <c r="T32" s="333" t="s">
        <v>573</v>
      </c>
      <c r="U32" s="293" t="s">
        <v>619</v>
      </c>
      <c r="V32" s="333"/>
    </row>
    <row r="33" spans="1:24" s="331" customFormat="1" ht="25.7" customHeight="1" x14ac:dyDescent="0.2">
      <c r="A33" s="287" t="s">
        <v>696</v>
      </c>
      <c r="B33" s="288" t="s">
        <v>1327</v>
      </c>
      <c r="C33" s="283"/>
      <c r="D33" s="274" t="s">
        <v>621</v>
      </c>
      <c r="E33" s="285"/>
      <c r="F33" s="285"/>
      <c r="G33" s="285"/>
      <c r="H33" s="289">
        <v>41320</v>
      </c>
      <c r="I33" s="296">
        <v>4</v>
      </c>
      <c r="J33" s="339">
        <v>503576</v>
      </c>
      <c r="K33" s="339">
        <v>0</v>
      </c>
      <c r="L33" s="339">
        <v>135260</v>
      </c>
      <c r="M33" s="337" t="s">
        <v>1328</v>
      </c>
      <c r="N33" s="334"/>
      <c r="O33" s="287" t="s">
        <v>610</v>
      </c>
      <c r="P33" s="288"/>
      <c r="Q33" s="334" t="s">
        <v>70</v>
      </c>
      <c r="R33" s="287" t="s">
        <v>554</v>
      </c>
      <c r="S33" s="287"/>
      <c r="T33" s="287" t="s">
        <v>462</v>
      </c>
      <c r="U33" s="287" t="s">
        <v>623</v>
      </c>
      <c r="V33" s="287"/>
    </row>
    <row r="34" spans="1:24" s="281" customFormat="1" ht="25.7" customHeight="1" x14ac:dyDescent="0.2">
      <c r="A34" s="287" t="s">
        <v>696</v>
      </c>
      <c r="B34" s="288" t="s">
        <v>1329</v>
      </c>
      <c r="C34" s="283"/>
      <c r="D34" s="274" t="s">
        <v>944</v>
      </c>
      <c r="E34" s="284"/>
      <c r="F34" s="284"/>
      <c r="G34" s="284"/>
      <c r="H34" s="289">
        <v>41320</v>
      </c>
      <c r="I34" s="296">
        <v>3</v>
      </c>
      <c r="J34" s="339">
        <v>414301</v>
      </c>
      <c r="K34" s="339">
        <v>0</v>
      </c>
      <c r="L34" s="339">
        <v>114391</v>
      </c>
      <c r="M34" s="337" t="s">
        <v>947</v>
      </c>
      <c r="N34" s="220" t="s">
        <v>610</v>
      </c>
      <c r="O34" s="287"/>
      <c r="P34" s="279"/>
      <c r="Q34" s="334" t="s">
        <v>70</v>
      </c>
      <c r="R34" s="287" t="s">
        <v>554</v>
      </c>
      <c r="S34" s="331"/>
      <c r="T34" s="333" t="s">
        <v>608</v>
      </c>
      <c r="U34" s="293" t="s">
        <v>609</v>
      </c>
      <c r="V34" s="331"/>
    </row>
    <row r="35" spans="1:24" s="331" customFormat="1" ht="25.7" customHeight="1" x14ac:dyDescent="0.2">
      <c r="A35" s="364" t="s">
        <v>696</v>
      </c>
      <c r="B35" s="288" t="s">
        <v>1331</v>
      </c>
      <c r="C35" s="360"/>
      <c r="D35" s="366" t="s">
        <v>1330</v>
      </c>
      <c r="E35" s="367"/>
      <c r="F35" s="361"/>
      <c r="G35" s="361"/>
      <c r="H35" s="289">
        <v>41320</v>
      </c>
      <c r="I35" s="362">
        <v>3</v>
      </c>
      <c r="J35" s="363">
        <v>398663</v>
      </c>
      <c r="K35" s="363">
        <v>0</v>
      </c>
      <c r="L35" s="363">
        <v>109582</v>
      </c>
      <c r="M35" s="373" t="s">
        <v>1332</v>
      </c>
      <c r="N35" s="362" t="s">
        <v>610</v>
      </c>
      <c r="O35" s="362"/>
      <c r="P35" s="365"/>
      <c r="Q35" s="359" t="s">
        <v>459</v>
      </c>
      <c r="R35" s="359" t="s">
        <v>554</v>
      </c>
      <c r="S35" s="362"/>
      <c r="T35" s="362" t="s">
        <v>460</v>
      </c>
      <c r="U35" s="362" t="s">
        <v>609</v>
      </c>
      <c r="V35" s="359"/>
    </row>
    <row r="36" spans="1:24" s="331" customFormat="1" ht="25.7" customHeight="1" x14ac:dyDescent="0.2">
      <c r="A36" s="287" t="s">
        <v>696</v>
      </c>
      <c r="B36" s="288" t="s">
        <v>1333</v>
      </c>
      <c r="C36" s="283"/>
      <c r="D36" s="274" t="s">
        <v>759</v>
      </c>
      <c r="E36" s="220" t="s">
        <v>736</v>
      </c>
      <c r="F36" s="285"/>
      <c r="G36" s="285"/>
      <c r="H36" s="289">
        <v>41323</v>
      </c>
      <c r="I36" s="296">
        <v>3</v>
      </c>
      <c r="J36" s="339">
        <v>329998</v>
      </c>
      <c r="K36" s="339">
        <v>0</v>
      </c>
      <c r="L36" s="339">
        <v>81851</v>
      </c>
      <c r="M36" s="337" t="s">
        <v>1334</v>
      </c>
      <c r="O36" s="334" t="s">
        <v>610</v>
      </c>
      <c r="P36" s="287"/>
      <c r="Q36" s="287" t="s">
        <v>459</v>
      </c>
      <c r="R36" s="287" t="s">
        <v>554</v>
      </c>
      <c r="S36" s="287"/>
      <c r="T36" s="287" t="s">
        <v>558</v>
      </c>
      <c r="U36" s="287" t="s">
        <v>609</v>
      </c>
      <c r="V36" s="287"/>
    </row>
    <row r="37" spans="1:24" s="331" customFormat="1" ht="25.7" customHeight="1" x14ac:dyDescent="0.2">
      <c r="A37" s="287" t="s">
        <v>696</v>
      </c>
      <c r="B37" s="288" t="s">
        <v>1335</v>
      </c>
      <c r="C37" s="283"/>
      <c r="D37" s="331" t="s">
        <v>655</v>
      </c>
      <c r="E37" s="222"/>
      <c r="F37" s="222"/>
      <c r="G37" s="222"/>
      <c r="H37" s="289">
        <v>41324</v>
      </c>
      <c r="I37" s="226">
        <v>3</v>
      </c>
      <c r="J37" s="339">
        <v>307806</v>
      </c>
      <c r="K37" s="339">
        <v>0</v>
      </c>
      <c r="L37" s="339">
        <v>78499</v>
      </c>
      <c r="M37" s="337" t="s">
        <v>1340</v>
      </c>
      <c r="O37" s="221" t="s">
        <v>610</v>
      </c>
      <c r="P37" s="288"/>
      <c r="Q37" s="287" t="s">
        <v>459</v>
      </c>
      <c r="R37" s="287" t="s">
        <v>554</v>
      </c>
      <c r="S37" s="287"/>
      <c r="T37" s="287" t="s">
        <v>558</v>
      </c>
      <c r="U37" s="287" t="s">
        <v>609</v>
      </c>
      <c r="V37" s="287"/>
    </row>
    <row r="38" spans="1:24" s="331" customFormat="1" ht="25.7" customHeight="1" x14ac:dyDescent="0.2">
      <c r="A38" s="287" t="s">
        <v>696</v>
      </c>
      <c r="B38" s="288" t="s">
        <v>1336</v>
      </c>
      <c r="C38" s="283"/>
      <c r="D38" s="294" t="s">
        <v>750</v>
      </c>
      <c r="E38" s="298"/>
      <c r="F38" s="298"/>
      <c r="G38" s="298"/>
      <c r="H38" s="289">
        <v>41324</v>
      </c>
      <c r="I38" s="296">
        <v>5</v>
      </c>
      <c r="J38" s="339">
        <v>1885610</v>
      </c>
      <c r="K38" s="339">
        <v>0</v>
      </c>
      <c r="L38" s="339">
        <v>307277</v>
      </c>
      <c r="M38" s="337" t="s">
        <v>1040</v>
      </c>
      <c r="O38" s="287" t="s">
        <v>610</v>
      </c>
      <c r="P38" s="286"/>
      <c r="Q38" s="334" t="s">
        <v>70</v>
      </c>
      <c r="R38" s="334" t="s">
        <v>554</v>
      </c>
      <c r="T38" s="362" t="s">
        <v>608</v>
      </c>
      <c r="U38" s="293" t="s">
        <v>609</v>
      </c>
    </row>
    <row r="39" spans="1:24" s="331" customFormat="1" ht="25.7" customHeight="1" x14ac:dyDescent="0.2">
      <c r="A39" s="287" t="s">
        <v>605</v>
      </c>
      <c r="B39" s="288" t="s">
        <v>1337</v>
      </c>
      <c r="C39" s="283"/>
      <c r="D39" s="294" t="s">
        <v>990</v>
      </c>
      <c r="E39" s="298"/>
      <c r="F39" s="298"/>
      <c r="G39" s="298"/>
      <c r="H39" s="289">
        <v>41324</v>
      </c>
      <c r="I39" s="296">
        <v>3</v>
      </c>
      <c r="J39" s="339">
        <v>299996</v>
      </c>
      <c r="K39" s="339">
        <v>15960</v>
      </c>
      <c r="L39" s="339">
        <v>81287</v>
      </c>
      <c r="M39" s="337" t="s">
        <v>1345</v>
      </c>
      <c r="N39" s="362" t="s">
        <v>610</v>
      </c>
      <c r="O39" s="287"/>
      <c r="P39" s="286"/>
      <c r="Q39" s="287" t="s">
        <v>459</v>
      </c>
      <c r="R39" s="287" t="s">
        <v>554</v>
      </c>
      <c r="T39" s="287" t="s">
        <v>511</v>
      </c>
      <c r="U39" s="287" t="s">
        <v>609</v>
      </c>
    </row>
    <row r="40" spans="1:24" s="331" customFormat="1" ht="25.7" customHeight="1" x14ac:dyDescent="0.2">
      <c r="A40" s="287" t="s">
        <v>605</v>
      </c>
      <c r="B40" s="288" t="s">
        <v>1338</v>
      </c>
      <c r="C40" s="283"/>
      <c r="D40" s="294" t="s">
        <v>990</v>
      </c>
      <c r="E40" s="298"/>
      <c r="F40" s="298"/>
      <c r="G40" s="298"/>
      <c r="H40" s="289">
        <v>41324</v>
      </c>
      <c r="I40" s="296">
        <v>1</v>
      </c>
      <c r="J40" s="339">
        <v>123421</v>
      </c>
      <c r="K40" s="339">
        <v>5320</v>
      </c>
      <c r="L40" s="339">
        <v>35706</v>
      </c>
      <c r="M40" s="337" t="s">
        <v>1346</v>
      </c>
      <c r="N40" s="362" t="s">
        <v>610</v>
      </c>
      <c r="O40" s="287"/>
      <c r="P40" s="286"/>
      <c r="Q40" s="287" t="s">
        <v>459</v>
      </c>
      <c r="R40" s="287" t="s">
        <v>554</v>
      </c>
      <c r="T40" s="287" t="s">
        <v>511</v>
      </c>
      <c r="U40" s="287" t="s">
        <v>609</v>
      </c>
    </row>
    <row r="41" spans="1:24" s="331" customFormat="1" ht="25.7" customHeight="1" x14ac:dyDescent="0.2">
      <c r="A41" s="287" t="s">
        <v>696</v>
      </c>
      <c r="B41" s="288" t="s">
        <v>1339</v>
      </c>
      <c r="C41" s="283"/>
      <c r="D41" s="274" t="s">
        <v>713</v>
      </c>
      <c r="E41" s="284"/>
      <c r="F41" s="284"/>
      <c r="G41" s="284"/>
      <c r="H41" s="289">
        <v>41324</v>
      </c>
      <c r="I41" s="362">
        <v>3</v>
      </c>
      <c r="J41" s="339">
        <v>369222</v>
      </c>
      <c r="K41" s="339">
        <v>0</v>
      </c>
      <c r="L41" s="339">
        <v>100854</v>
      </c>
      <c r="M41" s="337" t="s">
        <v>1341</v>
      </c>
      <c r="N41" s="221" t="s">
        <v>610</v>
      </c>
      <c r="O41" s="285"/>
      <c r="P41" s="286"/>
      <c r="Q41" s="334" t="s">
        <v>459</v>
      </c>
      <c r="R41" s="334" t="s">
        <v>554</v>
      </c>
      <c r="T41" s="362" t="s">
        <v>558</v>
      </c>
      <c r="U41" s="293" t="s">
        <v>609</v>
      </c>
    </row>
    <row r="42" spans="1:24" s="133" customFormat="1" ht="25.7" customHeight="1" x14ac:dyDescent="0.2">
      <c r="A42" s="300" t="s">
        <v>696</v>
      </c>
      <c r="B42" s="247" t="s">
        <v>1343</v>
      </c>
      <c r="C42" s="369"/>
      <c r="D42" s="238" t="s">
        <v>1342</v>
      </c>
      <c r="E42" s="237"/>
      <c r="F42" s="257"/>
      <c r="G42" s="257"/>
      <c r="H42" s="289">
        <v>41324</v>
      </c>
      <c r="I42" s="300">
        <v>3</v>
      </c>
      <c r="J42" s="374">
        <v>364769</v>
      </c>
      <c r="K42" s="374">
        <v>0</v>
      </c>
      <c r="L42" s="374">
        <v>99493</v>
      </c>
      <c r="M42" s="337" t="s">
        <v>1344</v>
      </c>
      <c r="N42" s="300" t="s">
        <v>610</v>
      </c>
      <c r="O42" s="300"/>
      <c r="P42" s="136"/>
      <c r="Q42" s="370" t="s">
        <v>459</v>
      </c>
      <c r="R42" s="220" t="s">
        <v>554</v>
      </c>
      <c r="S42" s="136"/>
      <c r="T42" s="287" t="s">
        <v>547</v>
      </c>
      <c r="U42" s="300" t="s">
        <v>619</v>
      </c>
      <c r="V42" s="136"/>
      <c r="W42" s="358"/>
      <c r="X42" s="331"/>
    </row>
    <row r="43" spans="1:24" s="133" customFormat="1" ht="25.7" customHeight="1" x14ac:dyDescent="0.2">
      <c r="A43" s="287" t="s">
        <v>605</v>
      </c>
      <c r="B43" s="288" t="s">
        <v>1347</v>
      </c>
      <c r="C43" s="369"/>
      <c r="D43" s="366" t="s">
        <v>1073</v>
      </c>
      <c r="E43" s="237"/>
      <c r="F43" s="257"/>
      <c r="G43" s="257"/>
      <c r="H43" s="289">
        <v>41324</v>
      </c>
      <c r="I43" s="300">
        <v>3</v>
      </c>
      <c r="J43" s="374">
        <v>339200</v>
      </c>
      <c r="K43" s="374">
        <v>135447</v>
      </c>
      <c r="L43" s="374">
        <v>135576</v>
      </c>
      <c r="M43" s="337" t="s">
        <v>1348</v>
      </c>
      <c r="N43" s="300"/>
      <c r="O43" s="300" t="s">
        <v>610</v>
      </c>
      <c r="P43" s="136"/>
      <c r="Q43" s="370" t="s">
        <v>459</v>
      </c>
      <c r="R43" s="220" t="s">
        <v>554</v>
      </c>
      <c r="S43" s="136"/>
      <c r="T43" s="287" t="s">
        <v>511</v>
      </c>
      <c r="U43" s="287" t="s">
        <v>609</v>
      </c>
      <c r="V43" s="358" t="s">
        <v>993</v>
      </c>
      <c r="W43" s="358"/>
      <c r="X43" s="331"/>
    </row>
    <row r="44" spans="1:24" s="331" customFormat="1" ht="25.7" customHeight="1" x14ac:dyDescent="0.2">
      <c r="A44" s="287" t="s">
        <v>696</v>
      </c>
      <c r="B44" s="288" t="s">
        <v>1349</v>
      </c>
      <c r="C44" s="283"/>
      <c r="D44" s="274" t="s">
        <v>794</v>
      </c>
      <c r="E44" s="285"/>
      <c r="F44" s="285"/>
      <c r="G44" s="285"/>
      <c r="H44" s="289">
        <v>41325</v>
      </c>
      <c r="I44" s="296">
        <v>1</v>
      </c>
      <c r="J44" s="375">
        <v>352950</v>
      </c>
      <c r="K44" s="375">
        <v>0</v>
      </c>
      <c r="L44" s="375">
        <v>0</v>
      </c>
      <c r="M44" s="337" t="s">
        <v>1358</v>
      </c>
      <c r="O44" s="334" t="s">
        <v>610</v>
      </c>
      <c r="P44" s="288"/>
      <c r="Q44" s="287" t="s">
        <v>459</v>
      </c>
      <c r="R44" s="287" t="s">
        <v>554</v>
      </c>
      <c r="S44" s="287"/>
      <c r="T44" s="287" t="s">
        <v>460</v>
      </c>
      <c r="U44" s="287" t="s">
        <v>609</v>
      </c>
      <c r="V44" s="287"/>
    </row>
    <row r="45" spans="1:24" s="331" customFormat="1" ht="25.7" customHeight="1" x14ac:dyDescent="0.2">
      <c r="A45" s="287" t="s">
        <v>696</v>
      </c>
      <c r="B45" s="288" t="s">
        <v>1350</v>
      </c>
      <c r="C45" s="283"/>
      <c r="D45" s="291" t="s">
        <v>974</v>
      </c>
      <c r="E45" s="284"/>
      <c r="F45" s="284"/>
      <c r="G45" s="284"/>
      <c r="H45" s="289">
        <v>41326</v>
      </c>
      <c r="I45" s="296">
        <v>3</v>
      </c>
      <c r="J45" s="375">
        <v>644394</v>
      </c>
      <c r="K45" s="375">
        <v>276118</v>
      </c>
      <c r="L45" s="375">
        <v>296160</v>
      </c>
      <c r="M45" s="337" t="s">
        <v>1359</v>
      </c>
      <c r="N45" s="287" t="s">
        <v>610</v>
      </c>
      <c r="O45" s="287"/>
      <c r="P45" s="286"/>
      <c r="Q45" s="334" t="s">
        <v>459</v>
      </c>
      <c r="R45" s="334" t="s">
        <v>554</v>
      </c>
      <c r="T45" s="287" t="s">
        <v>573</v>
      </c>
      <c r="U45" s="287" t="s">
        <v>619</v>
      </c>
    </row>
    <row r="46" spans="1:24" s="331" customFormat="1" ht="25.7" customHeight="1" x14ac:dyDescent="0.2">
      <c r="A46" s="287" t="s">
        <v>696</v>
      </c>
      <c r="B46" s="314" t="s">
        <v>1351</v>
      </c>
      <c r="C46" s="306"/>
      <c r="D46" s="313" t="s">
        <v>891</v>
      </c>
      <c r="E46" s="313"/>
      <c r="F46" s="313"/>
      <c r="G46" s="313"/>
      <c r="H46" s="289">
        <v>41326</v>
      </c>
      <c r="I46" s="332" t="s">
        <v>1052</v>
      </c>
      <c r="J46" s="375">
        <v>460488</v>
      </c>
      <c r="K46" s="375">
        <v>197352</v>
      </c>
      <c r="L46" s="375">
        <v>118091</v>
      </c>
      <c r="M46" s="337" t="s">
        <v>1357</v>
      </c>
      <c r="N46" s="336"/>
      <c r="P46" s="336" t="s">
        <v>610</v>
      </c>
      <c r="Q46" s="334" t="s">
        <v>459</v>
      </c>
      <c r="R46" s="334" t="s">
        <v>554</v>
      </c>
      <c r="S46" s="335"/>
      <c r="T46" s="362" t="s">
        <v>608</v>
      </c>
      <c r="U46" s="293" t="s">
        <v>609</v>
      </c>
      <c r="V46" s="335"/>
    </row>
    <row r="47" spans="1:24" s="331" customFormat="1" ht="25.7" customHeight="1" x14ac:dyDescent="0.2">
      <c r="A47" s="287" t="s">
        <v>823</v>
      </c>
      <c r="B47" s="314" t="s">
        <v>1352</v>
      </c>
      <c r="C47" s="306"/>
      <c r="D47" s="313" t="s">
        <v>1305</v>
      </c>
      <c r="E47" s="313"/>
      <c r="F47" s="313"/>
      <c r="G47" s="313"/>
      <c r="H47" s="289">
        <v>41325</v>
      </c>
      <c r="I47" s="332" t="s">
        <v>1047</v>
      </c>
      <c r="J47" s="375">
        <v>110952</v>
      </c>
      <c r="K47" s="375">
        <v>25604</v>
      </c>
      <c r="L47" s="375">
        <v>29198</v>
      </c>
      <c r="M47" s="337" t="s">
        <v>1353</v>
      </c>
      <c r="N47" s="336" t="s">
        <v>610</v>
      </c>
      <c r="O47" s="336"/>
      <c r="Q47" s="334" t="s">
        <v>459</v>
      </c>
      <c r="R47" s="334" t="s">
        <v>554</v>
      </c>
      <c r="S47" s="336" t="s">
        <v>1354</v>
      </c>
      <c r="T47" s="362" t="s">
        <v>573</v>
      </c>
      <c r="U47" s="293" t="s">
        <v>619</v>
      </c>
      <c r="V47" s="335"/>
    </row>
    <row r="48" spans="1:24" s="274" customFormat="1" ht="25.7" customHeight="1" x14ac:dyDescent="0.2">
      <c r="A48" s="246" t="s">
        <v>696</v>
      </c>
      <c r="B48" s="239" t="s">
        <v>1355</v>
      </c>
      <c r="C48" s="239"/>
      <c r="D48" s="237" t="s">
        <v>754</v>
      </c>
      <c r="E48" s="237"/>
      <c r="F48" s="237"/>
      <c r="G48" s="237"/>
      <c r="H48" s="289">
        <v>41325</v>
      </c>
      <c r="I48" s="334">
        <v>1</v>
      </c>
      <c r="J48" s="376">
        <v>118700</v>
      </c>
      <c r="K48" s="377">
        <v>21878</v>
      </c>
      <c r="L48" s="377">
        <v>3978</v>
      </c>
      <c r="M48" s="372" t="s">
        <v>1356</v>
      </c>
      <c r="N48" s="334"/>
      <c r="O48" s="334" t="s">
        <v>610</v>
      </c>
      <c r="P48" s="238"/>
      <c r="Q48" s="293" t="s">
        <v>755</v>
      </c>
      <c r="R48" s="334" t="s">
        <v>554</v>
      </c>
      <c r="S48" s="163" t="s">
        <v>756</v>
      </c>
      <c r="T48" s="293" t="s">
        <v>564</v>
      </c>
      <c r="U48" s="245" t="s">
        <v>609</v>
      </c>
      <c r="V48" s="334"/>
    </row>
    <row r="49" spans="1:22" s="331" customFormat="1" ht="25.7" customHeight="1" x14ac:dyDescent="0.2">
      <c r="A49" s="287" t="s">
        <v>696</v>
      </c>
      <c r="B49" s="288" t="s">
        <v>1360</v>
      </c>
      <c r="C49" s="283"/>
      <c r="D49" s="274" t="s">
        <v>621</v>
      </c>
      <c r="E49" s="220"/>
      <c r="F49" s="285"/>
      <c r="G49" s="285"/>
      <c r="H49" s="289">
        <v>41327</v>
      </c>
      <c r="I49" s="296">
        <v>5</v>
      </c>
      <c r="J49" s="375">
        <v>114728</v>
      </c>
      <c r="K49" s="375">
        <v>0</v>
      </c>
      <c r="L49" s="375">
        <v>39249</v>
      </c>
      <c r="M49" s="337" t="s">
        <v>1214</v>
      </c>
      <c r="N49" s="287" t="s">
        <v>610</v>
      </c>
      <c r="P49" s="288"/>
      <c r="Q49" s="334" t="s">
        <v>70</v>
      </c>
      <c r="R49" s="287" t="s">
        <v>554</v>
      </c>
      <c r="S49" s="287"/>
      <c r="T49" s="287" t="s">
        <v>462</v>
      </c>
      <c r="U49" s="287" t="s">
        <v>623</v>
      </c>
      <c r="V49" s="287"/>
    </row>
    <row r="50" spans="1:22" s="382" customFormat="1" ht="25.7" customHeight="1" x14ac:dyDescent="0.2">
      <c r="A50" s="379" t="s">
        <v>1361</v>
      </c>
      <c r="B50" s="314" t="s">
        <v>1362</v>
      </c>
      <c r="C50" s="306">
        <v>995962</v>
      </c>
      <c r="D50" s="313" t="s">
        <v>884</v>
      </c>
      <c r="E50" s="313"/>
      <c r="F50" s="313"/>
      <c r="G50" s="313"/>
      <c r="H50" s="380">
        <v>41327</v>
      </c>
      <c r="I50" s="332" t="s">
        <v>1056</v>
      </c>
      <c r="J50" s="375">
        <v>16000</v>
      </c>
      <c r="K50" s="375">
        <v>0</v>
      </c>
      <c r="L50" s="375">
        <v>0</v>
      </c>
      <c r="M50" s="337" t="s">
        <v>1363</v>
      </c>
      <c r="N50" s="336" t="s">
        <v>610</v>
      </c>
      <c r="O50" s="336"/>
      <c r="Q50" s="334" t="s">
        <v>886</v>
      </c>
      <c r="R50" s="334" t="s">
        <v>554</v>
      </c>
      <c r="S50" s="335" t="s">
        <v>1376</v>
      </c>
      <c r="T50" s="362" t="s">
        <v>887</v>
      </c>
      <c r="U50" s="293" t="s">
        <v>633</v>
      </c>
      <c r="V50" s="335" t="s">
        <v>653</v>
      </c>
    </row>
    <row r="51" spans="1:22" s="331" customFormat="1" ht="25.7" customHeight="1" x14ac:dyDescent="0.2">
      <c r="A51" s="287" t="s">
        <v>696</v>
      </c>
      <c r="B51" s="288" t="s">
        <v>1364</v>
      </c>
      <c r="C51" s="283"/>
      <c r="D51" s="291" t="s">
        <v>698</v>
      </c>
      <c r="E51" s="291"/>
      <c r="F51" s="284"/>
      <c r="G51" s="284"/>
      <c r="H51" s="289">
        <v>41327</v>
      </c>
      <c r="I51" s="296">
        <v>3</v>
      </c>
      <c r="J51" s="339">
        <v>422354</v>
      </c>
      <c r="K51" s="339">
        <v>0</v>
      </c>
      <c r="L51" s="339">
        <v>126375</v>
      </c>
      <c r="M51" s="337" t="s">
        <v>1365</v>
      </c>
      <c r="N51" s="287" t="s">
        <v>610</v>
      </c>
      <c r="O51" s="285"/>
      <c r="P51" s="286"/>
      <c r="Q51" s="334" t="s">
        <v>70</v>
      </c>
      <c r="R51" s="334" t="s">
        <v>554</v>
      </c>
      <c r="T51" s="287" t="s">
        <v>547</v>
      </c>
      <c r="U51" s="287" t="s">
        <v>619</v>
      </c>
    </row>
    <row r="52" spans="1:22" s="331" customFormat="1" ht="25.7" customHeight="1" x14ac:dyDescent="0.2">
      <c r="A52" s="287" t="s">
        <v>723</v>
      </c>
      <c r="B52" s="288" t="s">
        <v>1366</v>
      </c>
      <c r="C52" s="283"/>
      <c r="D52" s="291" t="s">
        <v>871</v>
      </c>
      <c r="E52" s="291"/>
      <c r="F52" s="284"/>
      <c r="G52" s="284"/>
      <c r="H52" s="289">
        <v>41323</v>
      </c>
      <c r="I52" s="296">
        <v>1</v>
      </c>
      <c r="J52" s="339">
        <v>15000</v>
      </c>
      <c r="K52" s="339">
        <v>7800</v>
      </c>
      <c r="L52" s="339">
        <v>0</v>
      </c>
      <c r="M52" s="337" t="s">
        <v>1368</v>
      </c>
      <c r="N52" s="287" t="s">
        <v>610</v>
      </c>
      <c r="O52" s="285"/>
      <c r="P52" s="286"/>
      <c r="Q52" s="334" t="s">
        <v>1369</v>
      </c>
      <c r="R52" s="334" t="s">
        <v>553</v>
      </c>
      <c r="T52" s="287" t="s">
        <v>44</v>
      </c>
      <c r="U52" s="287" t="s">
        <v>44</v>
      </c>
      <c r="V52" s="287" t="s">
        <v>653</v>
      </c>
    </row>
    <row r="53" spans="1:22" s="331" customFormat="1" ht="25.7" customHeight="1" x14ac:dyDescent="0.2">
      <c r="A53" s="287" t="s">
        <v>723</v>
      </c>
      <c r="B53" s="288" t="s">
        <v>1367</v>
      </c>
      <c r="C53" s="283"/>
      <c r="D53" s="291" t="s">
        <v>871</v>
      </c>
      <c r="E53" s="291"/>
      <c r="F53" s="284"/>
      <c r="G53" s="284"/>
      <c r="H53" s="289">
        <v>41323</v>
      </c>
      <c r="I53" s="296">
        <v>1</v>
      </c>
      <c r="J53" s="339">
        <v>16780</v>
      </c>
      <c r="K53" s="339">
        <v>41279</v>
      </c>
      <c r="L53" s="339">
        <v>0</v>
      </c>
      <c r="M53" s="337" t="s">
        <v>1368</v>
      </c>
      <c r="N53" s="287" t="s">
        <v>610</v>
      </c>
      <c r="O53" s="285"/>
      <c r="P53" s="286"/>
      <c r="Q53" s="334" t="s">
        <v>1369</v>
      </c>
      <c r="R53" s="334" t="s">
        <v>553</v>
      </c>
      <c r="T53" s="287" t="s">
        <v>44</v>
      </c>
      <c r="U53" s="287" t="s">
        <v>44</v>
      </c>
      <c r="V53" s="287" t="s">
        <v>653</v>
      </c>
    </row>
    <row r="54" spans="1:22" s="382" customFormat="1" ht="25.7" customHeight="1" x14ac:dyDescent="0.2">
      <c r="A54" s="379" t="s">
        <v>723</v>
      </c>
      <c r="B54" s="288" t="s">
        <v>1370</v>
      </c>
      <c r="C54" s="283"/>
      <c r="D54" s="291" t="s">
        <v>891</v>
      </c>
      <c r="E54" s="291"/>
      <c r="F54" s="284"/>
      <c r="G54" s="284"/>
      <c r="H54" s="380">
        <v>41331</v>
      </c>
      <c r="I54" s="296">
        <v>1</v>
      </c>
      <c r="J54" s="339">
        <v>68646</v>
      </c>
      <c r="K54" s="339">
        <v>0</v>
      </c>
      <c r="L54" s="339">
        <v>23484</v>
      </c>
      <c r="M54" s="337" t="s">
        <v>1289</v>
      </c>
      <c r="N54" s="379"/>
      <c r="O54" s="220" t="s">
        <v>610</v>
      </c>
      <c r="P54" s="286"/>
      <c r="Q54" s="334" t="s">
        <v>70</v>
      </c>
      <c r="R54" s="334" t="s">
        <v>554</v>
      </c>
      <c r="S54" s="381" t="s">
        <v>1290</v>
      </c>
      <c r="T54" s="379" t="s">
        <v>563</v>
      </c>
      <c r="U54" s="379" t="s">
        <v>609</v>
      </c>
    </row>
    <row r="55" spans="1:22" s="281" customFormat="1" ht="25.7" customHeight="1" x14ac:dyDescent="0.2">
      <c r="A55" s="287" t="s">
        <v>696</v>
      </c>
      <c r="B55" s="288" t="s">
        <v>1372</v>
      </c>
      <c r="C55" s="283"/>
      <c r="D55" s="274" t="s">
        <v>944</v>
      </c>
      <c r="E55" s="291"/>
      <c r="F55" s="284"/>
      <c r="G55" s="284"/>
      <c r="H55" s="289">
        <v>41330</v>
      </c>
      <c r="I55" s="296">
        <v>3</v>
      </c>
      <c r="J55" s="339">
        <v>414413</v>
      </c>
      <c r="K55" s="339">
        <v>0</v>
      </c>
      <c r="L55" s="339">
        <v>114703</v>
      </c>
      <c r="M55" s="337" t="s">
        <v>1373</v>
      </c>
      <c r="N55" s="220" t="s">
        <v>610</v>
      </c>
      <c r="O55" s="287"/>
      <c r="P55" s="279"/>
      <c r="Q55" s="334" t="s">
        <v>70</v>
      </c>
      <c r="R55" s="287" t="s">
        <v>554</v>
      </c>
      <c r="S55" s="331"/>
      <c r="T55" s="362" t="s">
        <v>608</v>
      </c>
      <c r="U55" s="293" t="s">
        <v>609</v>
      </c>
      <c r="V55" s="331"/>
    </row>
    <row r="56" spans="1:22" s="281" customFormat="1" ht="25.7" customHeight="1" x14ac:dyDescent="0.2">
      <c r="A56" s="379" t="s">
        <v>1361</v>
      </c>
      <c r="B56" s="288" t="s">
        <v>1374</v>
      </c>
      <c r="C56" s="398">
        <v>995969</v>
      </c>
      <c r="D56" s="274" t="s">
        <v>884</v>
      </c>
      <c r="E56" s="291"/>
      <c r="F56" s="284"/>
      <c r="G56" s="284"/>
      <c r="H56" s="380">
        <v>41258</v>
      </c>
      <c r="I56" s="296">
        <v>1</v>
      </c>
      <c r="J56" s="339">
        <v>25000</v>
      </c>
      <c r="K56" s="339">
        <v>0</v>
      </c>
      <c r="L56" s="339"/>
      <c r="M56" s="337" t="s">
        <v>1375</v>
      </c>
      <c r="N56" s="220" t="s">
        <v>610</v>
      </c>
      <c r="O56" s="379"/>
      <c r="P56" s="279"/>
      <c r="Q56" s="334" t="s">
        <v>1378</v>
      </c>
      <c r="R56" s="379" t="s">
        <v>554</v>
      </c>
      <c r="S56" s="382" t="s">
        <v>1377</v>
      </c>
      <c r="T56" s="362" t="s">
        <v>887</v>
      </c>
      <c r="U56" s="293" t="s">
        <v>633</v>
      </c>
      <c r="V56" s="382" t="s">
        <v>653</v>
      </c>
    </row>
    <row r="57" spans="1:22" s="281" customFormat="1" ht="25.7" customHeight="1" x14ac:dyDescent="0.2">
      <c r="A57" s="379" t="s">
        <v>1361</v>
      </c>
      <c r="B57" s="288" t="s">
        <v>1379</v>
      </c>
      <c r="C57" s="398">
        <v>995966</v>
      </c>
      <c r="D57" s="274" t="s">
        <v>884</v>
      </c>
      <c r="E57" s="291"/>
      <c r="F57" s="284"/>
      <c r="G57" s="284"/>
      <c r="H57" s="380">
        <v>41258</v>
      </c>
      <c r="I57" s="296">
        <v>1</v>
      </c>
      <c r="J57" s="339">
        <v>11111</v>
      </c>
      <c r="K57" s="339">
        <v>0</v>
      </c>
      <c r="L57" s="339"/>
      <c r="M57" s="337" t="s">
        <v>1375</v>
      </c>
      <c r="N57" s="220" t="s">
        <v>610</v>
      </c>
      <c r="O57" s="379"/>
      <c r="P57" s="279"/>
      <c r="Q57" s="334" t="s">
        <v>1378</v>
      </c>
      <c r="R57" s="379" t="s">
        <v>554</v>
      </c>
      <c r="S57" s="382" t="s">
        <v>1377</v>
      </c>
      <c r="T57" s="362" t="s">
        <v>887</v>
      </c>
      <c r="U57" s="293" t="s">
        <v>633</v>
      </c>
      <c r="V57" s="382" t="s">
        <v>653</v>
      </c>
    </row>
    <row r="58" spans="1:22" s="331" customFormat="1" ht="25.7" customHeight="1" x14ac:dyDescent="0.2">
      <c r="A58" s="287" t="s">
        <v>696</v>
      </c>
      <c r="B58" s="288" t="s">
        <v>1380</v>
      </c>
      <c r="C58" s="283"/>
      <c r="D58" s="291" t="s">
        <v>980</v>
      </c>
      <c r="E58" s="291"/>
      <c r="F58" s="284"/>
      <c r="G58" s="284"/>
      <c r="H58" s="289">
        <v>41332</v>
      </c>
      <c r="I58" s="296">
        <v>3</v>
      </c>
      <c r="J58" s="339">
        <v>271165</v>
      </c>
      <c r="K58" s="339">
        <v>0</v>
      </c>
      <c r="L58" s="339">
        <v>65964</v>
      </c>
      <c r="M58" s="337" t="s">
        <v>1381</v>
      </c>
      <c r="N58" s="287" t="s">
        <v>610</v>
      </c>
      <c r="P58" s="286"/>
      <c r="Q58" s="334" t="s">
        <v>635</v>
      </c>
      <c r="R58" s="334" t="s">
        <v>554</v>
      </c>
      <c r="T58" s="287" t="s">
        <v>573</v>
      </c>
      <c r="U58" s="287" t="s">
        <v>619</v>
      </c>
    </row>
    <row r="59" spans="1:22" s="331" customFormat="1" ht="25.7" customHeight="1" x14ac:dyDescent="0.2">
      <c r="A59" s="287" t="s">
        <v>644</v>
      </c>
      <c r="B59" s="288" t="s">
        <v>1382</v>
      </c>
      <c r="C59" s="283"/>
      <c r="D59" s="291" t="s">
        <v>1383</v>
      </c>
      <c r="E59" s="291" t="s">
        <v>909</v>
      </c>
      <c r="F59" s="284"/>
      <c r="G59" s="284"/>
      <c r="H59" s="289">
        <v>41333</v>
      </c>
      <c r="I59" s="296">
        <v>1</v>
      </c>
      <c r="J59" s="339">
        <v>63497</v>
      </c>
      <c r="K59" s="339">
        <v>0</v>
      </c>
      <c r="L59" s="339">
        <v>21723</v>
      </c>
      <c r="M59" s="337" t="s">
        <v>1384</v>
      </c>
      <c r="N59" s="287" t="s">
        <v>610</v>
      </c>
      <c r="P59" s="286"/>
      <c r="Q59" s="334" t="s">
        <v>1385</v>
      </c>
      <c r="R59" s="334" t="s">
        <v>554</v>
      </c>
      <c r="S59" s="331" t="s">
        <v>1386</v>
      </c>
      <c r="T59" s="287" t="s">
        <v>460</v>
      </c>
      <c r="U59" s="287" t="s">
        <v>609</v>
      </c>
    </row>
    <row r="60" spans="1:22" s="382" customFormat="1" ht="25.7" customHeight="1" x14ac:dyDescent="0.2">
      <c r="A60" s="378" t="s">
        <v>696</v>
      </c>
      <c r="B60" s="384" t="s">
        <v>1388</v>
      </c>
      <c r="C60" s="383"/>
      <c r="D60" s="382" t="s">
        <v>1387</v>
      </c>
      <c r="H60" s="380">
        <v>41310</v>
      </c>
      <c r="I60" s="386">
        <v>2</v>
      </c>
      <c r="J60" s="385">
        <v>47451</v>
      </c>
      <c r="K60" s="385">
        <v>20308</v>
      </c>
      <c r="L60" s="385">
        <v>24621</v>
      </c>
      <c r="M60" s="381" t="s">
        <v>1389</v>
      </c>
      <c r="N60" s="379"/>
      <c r="O60" s="379" t="s">
        <v>610</v>
      </c>
      <c r="P60" s="379"/>
      <c r="Q60" s="334" t="s">
        <v>459</v>
      </c>
      <c r="R60" s="334" t="s">
        <v>554</v>
      </c>
      <c r="T60" s="379" t="s">
        <v>517</v>
      </c>
      <c r="U60" s="379" t="s">
        <v>609</v>
      </c>
      <c r="V60" s="379"/>
    </row>
    <row r="61" spans="1:22" s="331" customFormat="1" ht="20.25" x14ac:dyDescent="0.3">
      <c r="A61" s="540" t="s">
        <v>1180</v>
      </c>
      <c r="B61" s="540"/>
      <c r="C61" s="540"/>
      <c r="D61" s="540"/>
      <c r="E61" s="291"/>
      <c r="F61" s="284"/>
      <c r="G61" s="284"/>
      <c r="H61" s="289"/>
      <c r="I61" s="296"/>
      <c r="J61" s="339"/>
      <c r="K61" s="339"/>
      <c r="L61" s="339"/>
      <c r="M61" s="294"/>
      <c r="N61" s="287"/>
      <c r="P61" s="286"/>
      <c r="Q61" s="334"/>
      <c r="R61" s="334"/>
      <c r="T61" s="287"/>
      <c r="U61" s="287"/>
    </row>
    <row r="62" spans="1:22" s="125" customFormat="1" ht="25.7" customHeight="1" thickBot="1" x14ac:dyDescent="0.25">
      <c r="B62" s="126"/>
      <c r="C62" s="127"/>
      <c r="D62" s="128"/>
      <c r="E62" s="128"/>
      <c r="F62" s="128"/>
      <c r="G62" s="129"/>
      <c r="I62" s="284" t="s">
        <v>455</v>
      </c>
      <c r="J62" s="87">
        <f>SUM(J5:J61)</f>
        <v>20382790</v>
      </c>
      <c r="K62" s="368">
        <f>SUM(K5:K61)</f>
        <v>1965458</v>
      </c>
      <c r="L62" s="368">
        <f>SUM(L5:L61)</f>
        <v>5411572</v>
      </c>
      <c r="O62" s="130"/>
      <c r="P62" s="132"/>
    </row>
    <row r="63" spans="1:22" ht="13.5" customHeight="1" thickTop="1" x14ac:dyDescent="0.2">
      <c r="A63" s="516">
        <f>COUNTIF(A5:A60,A5)</f>
        <v>40</v>
      </c>
      <c r="B63" s="519" t="s">
        <v>823</v>
      </c>
      <c r="C63" s="520"/>
      <c r="E63" s="371"/>
      <c r="N63" s="133"/>
      <c r="O63" s="134"/>
      <c r="P63" s="133"/>
    </row>
    <row r="64" spans="1:22" ht="13.5" customHeight="1" x14ac:dyDescent="0.2">
      <c r="A64" s="516">
        <f>COUNTA(A5:A60)</f>
        <v>56</v>
      </c>
      <c r="B64" s="519"/>
      <c r="C64" s="520"/>
      <c r="N64" s="125"/>
      <c r="O64" s="131"/>
      <c r="P64" s="125"/>
    </row>
    <row r="65" spans="1:16" ht="13.5" customHeight="1" x14ac:dyDescent="0.2">
      <c r="A65" s="516"/>
      <c r="B65" s="516"/>
      <c r="C65" s="516"/>
      <c r="D65" s="53"/>
      <c r="E65" s="53"/>
      <c r="F65" s="53"/>
      <c r="G65" s="53"/>
      <c r="H65" s="53"/>
      <c r="J65" s="53"/>
      <c r="K65" s="53"/>
      <c r="L65" s="53"/>
      <c r="M65" s="53"/>
      <c r="N65" s="125"/>
      <c r="O65" s="131"/>
      <c r="P65" s="125"/>
    </row>
    <row r="66" spans="1:16" ht="13.5" customHeight="1" x14ac:dyDescent="0.2">
      <c r="B66" s="53"/>
      <c r="C66" s="53"/>
      <c r="D66" s="53"/>
      <c r="E66" s="53"/>
      <c r="F66" s="53"/>
      <c r="G66" s="53"/>
      <c r="H66" s="53"/>
      <c r="J66" s="53"/>
      <c r="K66" s="53"/>
      <c r="L66" s="53"/>
      <c r="M66" s="53"/>
      <c r="N66" s="125"/>
      <c r="O66" s="131"/>
      <c r="P66" s="125"/>
    </row>
    <row r="67" spans="1:16" ht="13.5" customHeight="1" x14ac:dyDescent="0.2">
      <c r="B67" s="53"/>
      <c r="C67" s="53"/>
      <c r="D67" s="53"/>
      <c r="E67" s="53"/>
      <c r="F67" s="53"/>
      <c r="G67" s="53"/>
      <c r="H67" s="53"/>
      <c r="J67" s="53"/>
      <c r="K67" s="53"/>
      <c r="L67" s="53"/>
      <c r="M67" s="53"/>
      <c r="N67" s="125"/>
      <c r="O67" s="131"/>
      <c r="P67" s="125"/>
    </row>
    <row r="68" spans="1:16" ht="13.5" customHeight="1" x14ac:dyDescent="0.2">
      <c r="B68" s="53"/>
      <c r="C68" s="53"/>
      <c r="D68" s="53"/>
      <c r="E68" s="53"/>
      <c r="F68" s="53"/>
      <c r="G68" s="53"/>
      <c r="H68" s="53"/>
      <c r="J68" s="53"/>
      <c r="K68" s="53"/>
      <c r="L68" s="53"/>
      <c r="M68" s="53"/>
      <c r="N68" s="125"/>
      <c r="O68" s="131"/>
      <c r="P68" s="125"/>
    </row>
    <row r="69" spans="1:16" ht="13.5" customHeight="1" x14ac:dyDescent="0.2">
      <c r="B69" s="53"/>
      <c r="C69" s="53"/>
      <c r="D69" s="53"/>
      <c r="E69" s="53"/>
      <c r="F69" s="53"/>
      <c r="G69" s="53"/>
      <c r="H69" s="53"/>
      <c r="J69" s="53"/>
      <c r="K69" s="53"/>
      <c r="L69" s="53"/>
      <c r="M69" s="53"/>
      <c r="N69" s="125"/>
      <c r="O69" s="131"/>
      <c r="P69" s="125"/>
    </row>
    <row r="70" spans="1:16" ht="13.5" customHeight="1" x14ac:dyDescent="0.2">
      <c r="B70" s="53"/>
      <c r="C70" s="53"/>
      <c r="D70" s="53"/>
      <c r="E70" s="53"/>
      <c r="F70" s="53"/>
      <c r="G70" s="53"/>
      <c r="H70" s="53"/>
      <c r="J70" s="53"/>
      <c r="K70" s="53"/>
      <c r="L70" s="53"/>
      <c r="M70" s="53"/>
      <c r="N70" s="125"/>
      <c r="O70" s="131"/>
      <c r="P70" s="125"/>
    </row>
    <row r="71" spans="1:16" ht="13.5" customHeight="1" x14ac:dyDescent="0.2">
      <c r="B71" s="53"/>
      <c r="C71" s="53"/>
      <c r="D71" s="53"/>
      <c r="E71" s="53"/>
      <c r="F71" s="53"/>
      <c r="G71" s="53"/>
      <c r="H71" s="53"/>
      <c r="J71" s="53"/>
      <c r="K71" s="53"/>
      <c r="L71" s="53"/>
      <c r="M71" s="53"/>
      <c r="N71" s="125"/>
      <c r="O71" s="131"/>
      <c r="P71" s="125"/>
    </row>
    <row r="72" spans="1:16" ht="13.5" customHeight="1" x14ac:dyDescent="0.2">
      <c r="B72" s="53"/>
      <c r="C72" s="53"/>
      <c r="D72" s="53"/>
      <c r="E72" s="53"/>
      <c r="F72" s="53"/>
      <c r="G72" s="53"/>
      <c r="H72" s="53"/>
      <c r="J72" s="53"/>
      <c r="K72" s="53"/>
      <c r="L72" s="53"/>
      <c r="M72" s="53"/>
      <c r="N72" s="125"/>
      <c r="O72" s="131"/>
      <c r="P72" s="125"/>
    </row>
    <row r="73" spans="1:16" ht="13.5" customHeight="1" x14ac:dyDescent="0.2">
      <c r="B73" s="53"/>
      <c r="C73" s="53"/>
      <c r="D73" s="53"/>
      <c r="E73" s="53"/>
      <c r="F73" s="53"/>
      <c r="G73" s="53"/>
      <c r="H73" s="53"/>
      <c r="J73" s="53"/>
      <c r="K73" s="53"/>
      <c r="L73" s="53"/>
      <c r="M73" s="53"/>
      <c r="N73" s="125"/>
      <c r="O73" s="131"/>
      <c r="P73" s="125"/>
    </row>
    <row r="74" spans="1:16" ht="13.5" customHeight="1" x14ac:dyDescent="0.2">
      <c r="B74" s="53"/>
      <c r="C74" s="53"/>
      <c r="D74" s="53"/>
      <c r="E74" s="53"/>
      <c r="F74" s="53"/>
      <c r="G74" s="53"/>
      <c r="H74" s="53"/>
      <c r="J74" s="53"/>
      <c r="K74" s="53"/>
      <c r="L74" s="53"/>
      <c r="M74" s="53"/>
      <c r="N74" s="125"/>
      <c r="O74" s="131"/>
      <c r="P74" s="125"/>
    </row>
    <row r="75" spans="1:16" ht="13.5" customHeight="1" x14ac:dyDescent="0.2">
      <c r="B75" s="53"/>
      <c r="C75" s="53"/>
      <c r="D75" s="53"/>
      <c r="E75" s="53"/>
      <c r="F75" s="53"/>
      <c r="G75" s="53"/>
      <c r="H75" s="53"/>
      <c r="J75" s="53"/>
      <c r="K75" s="53"/>
      <c r="L75" s="53"/>
      <c r="M75" s="53"/>
      <c r="N75" s="125"/>
      <c r="O75" s="131"/>
      <c r="P75" s="125"/>
    </row>
    <row r="76" spans="1:16" ht="13.5" customHeight="1" x14ac:dyDescent="0.2">
      <c r="B76" s="53"/>
      <c r="C76" s="53"/>
      <c r="D76" s="53"/>
      <c r="E76" s="53"/>
      <c r="F76" s="53"/>
      <c r="G76" s="53"/>
      <c r="H76" s="53"/>
      <c r="J76" s="53"/>
      <c r="K76" s="53"/>
      <c r="L76" s="53"/>
      <c r="M76" s="53"/>
      <c r="N76" s="125"/>
      <c r="O76" s="131"/>
      <c r="P76" s="125"/>
    </row>
    <row r="77" spans="1:16" ht="13.5" customHeight="1" x14ac:dyDescent="0.2">
      <c r="B77" s="53"/>
      <c r="C77" s="53"/>
      <c r="D77" s="53"/>
      <c r="E77" s="53"/>
      <c r="F77" s="53"/>
      <c r="G77" s="53"/>
      <c r="H77" s="53"/>
      <c r="J77" s="53"/>
      <c r="K77" s="53"/>
      <c r="L77" s="53"/>
      <c r="M77" s="53"/>
      <c r="N77" s="125"/>
      <c r="O77" s="131"/>
      <c r="P77" s="125"/>
    </row>
    <row r="78" spans="1:16" ht="13.5" customHeight="1" x14ac:dyDescent="0.2">
      <c r="B78" s="53"/>
      <c r="C78" s="53"/>
      <c r="D78" s="53"/>
      <c r="E78" s="53"/>
      <c r="F78" s="53"/>
      <c r="G78" s="53"/>
      <c r="H78" s="53"/>
      <c r="J78" s="53"/>
      <c r="K78" s="53"/>
      <c r="L78" s="53"/>
      <c r="M78" s="53"/>
      <c r="N78" s="125"/>
      <c r="O78" s="131"/>
      <c r="P78" s="125"/>
    </row>
    <row r="79" spans="1:16" ht="13.5" customHeight="1" x14ac:dyDescent="0.2">
      <c r="B79" s="53"/>
      <c r="C79" s="53"/>
      <c r="D79" s="53"/>
      <c r="E79" s="53"/>
      <c r="F79" s="53"/>
      <c r="G79" s="53"/>
      <c r="H79" s="53"/>
      <c r="J79" s="53"/>
      <c r="K79" s="53"/>
      <c r="L79" s="53"/>
      <c r="M79" s="53"/>
      <c r="N79" s="125"/>
      <c r="O79" s="131"/>
      <c r="P79" s="125"/>
    </row>
    <row r="80" spans="1:16" ht="13.5" customHeight="1" x14ac:dyDescent="0.2">
      <c r="B80" s="53"/>
      <c r="C80" s="53"/>
      <c r="D80" s="53"/>
      <c r="E80" s="53"/>
      <c r="F80" s="53"/>
      <c r="G80" s="53"/>
      <c r="H80" s="53"/>
      <c r="J80" s="53"/>
      <c r="K80" s="53"/>
      <c r="L80" s="53"/>
      <c r="M80" s="53"/>
      <c r="N80" s="125"/>
      <c r="O80" s="131"/>
      <c r="P80" s="125"/>
    </row>
  </sheetData>
  <autoFilter ref="B4:T64"/>
  <mergeCells count="4">
    <mergeCell ref="N3:P3"/>
    <mergeCell ref="A1:V1"/>
    <mergeCell ref="A2:V2"/>
    <mergeCell ref="A61:D61"/>
  </mergeCells>
  <phoneticPr fontId="0" type="noConversion"/>
  <printOptions horizontalCentered="1" gridLines="1"/>
  <pageMargins left="0.25" right="0.25" top="0.25" bottom="0.25" header="0.5" footer="0.5"/>
  <pageSetup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topLeftCell="A19" zoomScale="115" zoomScaleNormal="115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5" style="55" bestFit="1" customWidth="1"/>
    <col min="11" max="12" width="11.14062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54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54" s="122" customFormat="1" ht="13.5" customHeight="1" x14ac:dyDescent="0.25">
      <c r="A2" s="535" t="s">
        <v>448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54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54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54" s="125" customFormat="1" ht="12.75" customHeight="1" x14ac:dyDescent="0.2">
      <c r="A5" s="220" t="s">
        <v>696</v>
      </c>
      <c r="B5" s="288" t="s">
        <v>1390</v>
      </c>
      <c r="C5" s="383"/>
      <c r="D5" s="234" t="s">
        <v>1325</v>
      </c>
      <c r="E5" s="234"/>
      <c r="F5" s="234"/>
      <c r="G5" s="234"/>
      <c r="H5" s="380">
        <v>41338</v>
      </c>
      <c r="I5" s="383">
        <v>1</v>
      </c>
      <c r="J5" s="355">
        <v>5000</v>
      </c>
      <c r="K5" s="355">
        <v>2600</v>
      </c>
      <c r="L5" s="355">
        <v>2600</v>
      </c>
      <c r="M5" s="316" t="s">
        <v>1391</v>
      </c>
      <c r="N5" s="395"/>
      <c r="O5" s="395" t="s">
        <v>610</v>
      </c>
      <c r="P5" s="395"/>
      <c r="Q5" s="220" t="s">
        <v>459</v>
      </c>
      <c r="R5" s="220" t="s">
        <v>554</v>
      </c>
      <c r="S5" s="234"/>
      <c r="T5" s="379" t="s">
        <v>573</v>
      </c>
      <c r="U5" s="379" t="s">
        <v>619</v>
      </c>
      <c r="V5" s="379"/>
      <c r="W5" s="234"/>
    </row>
    <row r="6" spans="1:254" s="123" customFormat="1" ht="25.5" customHeight="1" x14ac:dyDescent="0.2">
      <c r="A6" s="389" t="s">
        <v>696</v>
      </c>
      <c r="B6" s="388" t="s">
        <v>1394</v>
      </c>
      <c r="C6" s="390"/>
      <c r="D6" s="391" t="s">
        <v>1112</v>
      </c>
      <c r="E6" s="391" t="s">
        <v>1392</v>
      </c>
      <c r="F6" s="391"/>
      <c r="G6" s="391"/>
      <c r="H6" s="380">
        <v>41338</v>
      </c>
      <c r="I6" s="390">
        <v>3</v>
      </c>
      <c r="J6" s="393">
        <v>2224206</v>
      </c>
      <c r="K6" s="393">
        <v>746663</v>
      </c>
      <c r="L6" s="393">
        <v>758676</v>
      </c>
      <c r="M6" s="392" t="s">
        <v>1395</v>
      </c>
      <c r="N6" s="395"/>
      <c r="O6" s="411" t="s">
        <v>610</v>
      </c>
      <c r="P6" s="411"/>
      <c r="Q6" s="389" t="s">
        <v>1393</v>
      </c>
      <c r="R6" s="389" t="s">
        <v>554</v>
      </c>
      <c r="S6" s="389"/>
      <c r="T6" s="389" t="s">
        <v>462</v>
      </c>
      <c r="U6" s="389" t="s">
        <v>623</v>
      </c>
      <c r="V6" s="388"/>
      <c r="W6" s="387"/>
      <c r="X6" s="387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  <c r="DG6" s="38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T6" s="382"/>
      <c r="DU6" s="382"/>
      <c r="DV6" s="382"/>
      <c r="DW6" s="382"/>
      <c r="DX6" s="382"/>
      <c r="DY6" s="382"/>
      <c r="DZ6" s="382"/>
      <c r="EA6" s="382"/>
      <c r="EB6" s="382"/>
      <c r="EC6" s="382"/>
      <c r="ED6" s="382"/>
      <c r="EE6" s="382"/>
      <c r="EF6" s="382"/>
      <c r="EG6" s="382"/>
      <c r="EH6" s="382"/>
      <c r="EI6" s="382"/>
      <c r="EJ6" s="382"/>
      <c r="EK6" s="382"/>
      <c r="EL6" s="382"/>
      <c r="EM6" s="382"/>
      <c r="EN6" s="382"/>
      <c r="EO6" s="382"/>
      <c r="EP6" s="382"/>
      <c r="EQ6" s="382"/>
      <c r="ER6" s="382"/>
      <c r="ES6" s="382"/>
      <c r="ET6" s="382"/>
      <c r="EU6" s="382"/>
      <c r="EV6" s="382"/>
      <c r="EW6" s="382"/>
      <c r="EX6" s="382"/>
      <c r="EY6" s="382"/>
      <c r="EZ6" s="382"/>
      <c r="FA6" s="382"/>
      <c r="FB6" s="382"/>
      <c r="FC6" s="382"/>
      <c r="FD6" s="382"/>
      <c r="FE6" s="382"/>
      <c r="FF6" s="382"/>
      <c r="FG6" s="382"/>
      <c r="FH6" s="382"/>
      <c r="FI6" s="382"/>
      <c r="FJ6" s="382"/>
      <c r="FK6" s="382"/>
      <c r="FL6" s="382"/>
      <c r="FM6" s="382"/>
      <c r="FN6" s="382"/>
      <c r="FO6" s="382"/>
      <c r="FP6" s="382"/>
      <c r="FQ6" s="382"/>
      <c r="FR6" s="382"/>
      <c r="FS6" s="382"/>
      <c r="FT6" s="382"/>
      <c r="FU6" s="382"/>
      <c r="FV6" s="382"/>
      <c r="FW6" s="382"/>
      <c r="FX6" s="382"/>
      <c r="FY6" s="382"/>
      <c r="FZ6" s="382"/>
      <c r="GA6" s="382"/>
      <c r="GB6" s="382"/>
      <c r="GC6" s="382"/>
      <c r="GD6" s="382"/>
      <c r="GE6" s="382"/>
      <c r="GF6" s="382"/>
      <c r="GG6" s="382"/>
      <c r="GH6" s="382"/>
      <c r="GI6" s="382"/>
      <c r="GJ6" s="382"/>
      <c r="GK6" s="382"/>
      <c r="GL6" s="382"/>
      <c r="GM6" s="382"/>
      <c r="GN6" s="382"/>
      <c r="GO6" s="382"/>
      <c r="GP6" s="382"/>
      <c r="GQ6" s="382"/>
      <c r="GR6" s="382"/>
      <c r="GS6" s="382"/>
      <c r="GT6" s="382"/>
      <c r="GU6" s="382"/>
      <c r="GV6" s="382"/>
      <c r="GW6" s="382"/>
      <c r="GX6" s="382"/>
      <c r="GY6" s="382"/>
      <c r="GZ6" s="382"/>
      <c r="HA6" s="382"/>
      <c r="HB6" s="382"/>
      <c r="HC6" s="382"/>
      <c r="HD6" s="382"/>
      <c r="HE6" s="382"/>
      <c r="HF6" s="382"/>
      <c r="HG6" s="382"/>
      <c r="HH6" s="382"/>
      <c r="HI6" s="382"/>
      <c r="HJ6" s="382"/>
      <c r="HK6" s="382"/>
      <c r="HL6" s="382"/>
      <c r="HM6" s="382"/>
      <c r="HN6" s="382"/>
      <c r="HO6" s="382"/>
      <c r="HP6" s="382"/>
      <c r="HQ6" s="382"/>
      <c r="HR6" s="382"/>
      <c r="HS6" s="382"/>
      <c r="HT6" s="382"/>
      <c r="HU6" s="382"/>
      <c r="HV6" s="382"/>
      <c r="HW6" s="382"/>
      <c r="HX6" s="382"/>
      <c r="HY6" s="382"/>
      <c r="HZ6" s="382"/>
      <c r="IA6" s="382"/>
      <c r="IB6" s="382"/>
      <c r="IC6" s="382"/>
      <c r="ID6" s="382"/>
      <c r="IE6" s="382"/>
      <c r="IF6" s="382"/>
      <c r="IG6" s="382"/>
      <c r="IH6" s="382"/>
      <c r="II6" s="382"/>
      <c r="IJ6" s="382"/>
      <c r="IK6" s="382"/>
      <c r="IL6" s="382"/>
      <c r="IM6" s="382"/>
      <c r="IN6" s="382"/>
      <c r="IO6" s="382"/>
      <c r="IP6" s="382"/>
      <c r="IQ6" s="382"/>
      <c r="IR6" s="382"/>
      <c r="IS6" s="382"/>
      <c r="IT6" s="382"/>
    </row>
    <row r="7" spans="1:254" s="396" customFormat="1" ht="25.5" customHeight="1" x14ac:dyDescent="0.2">
      <c r="A7" s="411" t="s">
        <v>696</v>
      </c>
      <c r="B7" s="397" t="s">
        <v>1396</v>
      </c>
      <c r="C7" s="398"/>
      <c r="D7" s="401" t="s">
        <v>1397</v>
      </c>
      <c r="E7" s="401"/>
      <c r="F7" s="401"/>
      <c r="G7" s="401"/>
      <c r="H7" s="399">
        <v>41339</v>
      </c>
      <c r="I7" s="398">
        <v>1</v>
      </c>
      <c r="J7" s="394">
        <v>6000</v>
      </c>
      <c r="K7" s="394">
        <v>1296</v>
      </c>
      <c r="L7" s="394">
        <v>1200</v>
      </c>
      <c r="M7" s="406" t="s">
        <v>1398</v>
      </c>
      <c r="N7" s="400" t="s">
        <v>610</v>
      </c>
      <c r="O7" s="400"/>
      <c r="P7" s="400"/>
      <c r="Q7" s="400" t="s">
        <v>459</v>
      </c>
      <c r="R7" s="400" t="s">
        <v>554</v>
      </c>
      <c r="S7" s="400"/>
      <c r="T7" s="400" t="s">
        <v>564</v>
      </c>
      <c r="U7" s="400" t="s">
        <v>609</v>
      </c>
      <c r="V7" s="395"/>
    </row>
    <row r="8" spans="1:254" s="396" customFormat="1" ht="25.5" customHeight="1" x14ac:dyDescent="0.2">
      <c r="A8" s="395" t="s">
        <v>696</v>
      </c>
      <c r="B8" s="397" t="s">
        <v>1399</v>
      </c>
      <c r="C8" s="407"/>
      <c r="D8" s="401" t="s">
        <v>1094</v>
      </c>
      <c r="E8" s="408"/>
      <c r="F8" s="408"/>
      <c r="G8" s="408"/>
      <c r="H8" s="399">
        <v>41339</v>
      </c>
      <c r="I8" s="398">
        <v>3</v>
      </c>
      <c r="J8" s="409">
        <v>224832</v>
      </c>
      <c r="K8" s="409">
        <v>347827</v>
      </c>
      <c r="L8" s="409">
        <v>175227</v>
      </c>
      <c r="M8" s="404" t="s">
        <v>1400</v>
      </c>
      <c r="N8" s="400"/>
      <c r="O8" s="400" t="s">
        <v>610</v>
      </c>
      <c r="P8" s="395"/>
      <c r="Q8" s="400" t="s">
        <v>1401</v>
      </c>
      <c r="R8" s="402" t="s">
        <v>553</v>
      </c>
      <c r="S8" s="395"/>
      <c r="T8" s="402" t="s">
        <v>608</v>
      </c>
      <c r="U8" s="403" t="s">
        <v>609</v>
      </c>
      <c r="V8" s="395"/>
      <c r="X8" s="410"/>
    </row>
    <row r="9" spans="1:254" s="123" customFormat="1" ht="25.5" customHeight="1" x14ac:dyDescent="0.2">
      <c r="A9" s="395" t="s">
        <v>605</v>
      </c>
      <c r="B9" s="397" t="s">
        <v>1402</v>
      </c>
      <c r="C9" s="407"/>
      <c r="D9" s="401" t="s">
        <v>1003</v>
      </c>
      <c r="E9" s="401" t="s">
        <v>1004</v>
      </c>
      <c r="F9" s="408"/>
      <c r="G9" s="408"/>
      <c r="H9" s="399">
        <v>41339</v>
      </c>
      <c r="I9" s="398">
        <v>1</v>
      </c>
      <c r="J9" s="409">
        <v>118426</v>
      </c>
      <c r="K9" s="409">
        <v>83740</v>
      </c>
      <c r="L9" s="409">
        <v>61406</v>
      </c>
      <c r="M9" s="404" t="s">
        <v>1403</v>
      </c>
      <c r="N9" s="400"/>
      <c r="O9" s="400" t="s">
        <v>610</v>
      </c>
      <c r="P9" s="395"/>
      <c r="Q9" s="400" t="s">
        <v>465</v>
      </c>
      <c r="R9" s="402" t="s">
        <v>13</v>
      </c>
      <c r="S9" s="395"/>
      <c r="T9" s="402" t="s">
        <v>511</v>
      </c>
      <c r="U9" s="403" t="s">
        <v>609</v>
      </c>
      <c r="V9" s="396"/>
      <c r="W9" s="396"/>
    </row>
    <row r="10" spans="1:254" s="396" customFormat="1" ht="25.5" customHeight="1" x14ac:dyDescent="0.2">
      <c r="A10" s="395" t="s">
        <v>605</v>
      </c>
      <c r="B10" s="397" t="s">
        <v>1404</v>
      </c>
      <c r="C10" s="407"/>
      <c r="D10" s="401" t="s">
        <v>909</v>
      </c>
      <c r="E10" s="401"/>
      <c r="F10" s="408"/>
      <c r="G10" s="408"/>
      <c r="H10" s="399">
        <v>41303</v>
      </c>
      <c r="I10" s="398">
        <v>3</v>
      </c>
      <c r="J10" s="409">
        <v>43694</v>
      </c>
      <c r="K10" s="409">
        <v>1300</v>
      </c>
      <c r="L10" s="409">
        <v>4328</v>
      </c>
      <c r="M10" s="404" t="s">
        <v>1406</v>
      </c>
      <c r="N10" s="400" t="s">
        <v>610</v>
      </c>
      <c r="O10" s="400"/>
      <c r="P10" s="395"/>
      <c r="Q10" s="412" t="s">
        <v>1405</v>
      </c>
      <c r="R10" s="402" t="s">
        <v>553</v>
      </c>
      <c r="S10" s="125"/>
      <c r="T10" s="402" t="s">
        <v>460</v>
      </c>
      <c r="U10" s="403" t="s">
        <v>609</v>
      </c>
    </row>
    <row r="11" spans="1:254" s="405" customFormat="1" ht="25.5" customHeight="1" x14ac:dyDescent="0.2">
      <c r="A11" s="395" t="s">
        <v>696</v>
      </c>
      <c r="B11" s="397" t="s">
        <v>1407</v>
      </c>
      <c r="C11" s="398"/>
      <c r="D11" s="401" t="s">
        <v>1131</v>
      </c>
      <c r="E11" s="401"/>
      <c r="F11" s="401"/>
      <c r="G11" s="401"/>
      <c r="H11" s="399">
        <v>41341</v>
      </c>
      <c r="I11" s="398">
        <v>3</v>
      </c>
      <c r="J11" s="409">
        <v>373223</v>
      </c>
      <c r="K11" s="409">
        <v>0</v>
      </c>
      <c r="L11" s="409">
        <v>107454</v>
      </c>
      <c r="M11" s="315" t="s">
        <v>1013</v>
      </c>
      <c r="N11" s="400" t="s">
        <v>610</v>
      </c>
      <c r="O11" s="400"/>
      <c r="P11" s="395"/>
      <c r="Q11" s="402" t="s">
        <v>635</v>
      </c>
      <c r="R11" s="402" t="s">
        <v>554</v>
      </c>
      <c r="T11" s="395" t="s">
        <v>15</v>
      </c>
      <c r="U11" s="395" t="s">
        <v>619</v>
      </c>
      <c r="V11" s="395"/>
    </row>
    <row r="12" spans="1:254" s="405" customFormat="1" ht="25.7" customHeight="1" x14ac:dyDescent="0.2">
      <c r="A12" s="400" t="s">
        <v>696</v>
      </c>
      <c r="B12" s="397" t="s">
        <v>1408</v>
      </c>
      <c r="C12" s="383"/>
      <c r="D12" s="405" t="s">
        <v>1387</v>
      </c>
      <c r="H12" s="399">
        <v>41341</v>
      </c>
      <c r="I12" s="414">
        <v>2</v>
      </c>
      <c r="J12" s="355">
        <v>60035</v>
      </c>
      <c r="K12" s="355">
        <v>13041</v>
      </c>
      <c r="L12" s="355">
        <v>25028</v>
      </c>
      <c r="M12" s="381" t="s">
        <v>1410</v>
      </c>
      <c r="N12" s="395"/>
      <c r="O12" s="395" t="s">
        <v>610</v>
      </c>
      <c r="P12" s="395"/>
      <c r="Q12" s="402" t="s">
        <v>1411</v>
      </c>
      <c r="R12" s="402" t="s">
        <v>553</v>
      </c>
      <c r="T12" s="395" t="s">
        <v>517</v>
      </c>
      <c r="U12" s="395" t="s">
        <v>609</v>
      </c>
      <c r="V12" s="395"/>
    </row>
    <row r="13" spans="1:254" s="405" customFormat="1" ht="25.7" customHeight="1" x14ac:dyDescent="0.2">
      <c r="A13" s="400" t="s">
        <v>696</v>
      </c>
      <c r="B13" s="397" t="s">
        <v>1409</v>
      </c>
      <c r="C13" s="383"/>
      <c r="D13" s="405" t="s">
        <v>1387</v>
      </c>
      <c r="H13" s="399">
        <v>41341</v>
      </c>
      <c r="I13" s="383">
        <v>3</v>
      </c>
      <c r="J13" s="355">
        <v>180136</v>
      </c>
      <c r="K13" s="355">
        <v>48036</v>
      </c>
      <c r="L13" s="355">
        <v>78059</v>
      </c>
      <c r="M13" s="381" t="s">
        <v>1412</v>
      </c>
      <c r="N13" s="395"/>
      <c r="O13" s="395" t="s">
        <v>610</v>
      </c>
      <c r="P13" s="395"/>
      <c r="Q13" s="402" t="s">
        <v>1413</v>
      </c>
      <c r="R13" s="402" t="s">
        <v>554</v>
      </c>
      <c r="T13" s="395" t="s">
        <v>517</v>
      </c>
      <c r="U13" s="395" t="s">
        <v>609</v>
      </c>
      <c r="V13" s="395"/>
    </row>
    <row r="14" spans="1:254" s="123" customFormat="1" ht="25.5" customHeight="1" x14ac:dyDescent="0.2">
      <c r="A14" s="395" t="s">
        <v>644</v>
      </c>
      <c r="B14" s="397" t="s">
        <v>1414</v>
      </c>
      <c r="C14" s="407"/>
      <c r="D14" s="401" t="s">
        <v>1415</v>
      </c>
      <c r="E14" s="401"/>
      <c r="F14" s="408"/>
      <c r="G14" s="408"/>
      <c r="H14" s="399">
        <v>41345</v>
      </c>
      <c r="I14" s="398">
        <v>1</v>
      </c>
      <c r="J14" s="409">
        <v>599815</v>
      </c>
      <c r="K14" s="409">
        <v>272910</v>
      </c>
      <c r="L14" s="409">
        <v>23895</v>
      </c>
      <c r="M14" s="404" t="s">
        <v>1416</v>
      </c>
      <c r="N14" s="400"/>
      <c r="O14" s="395" t="s">
        <v>610</v>
      </c>
      <c r="Q14" s="412" t="s">
        <v>1417</v>
      </c>
      <c r="R14" s="130" t="s">
        <v>554</v>
      </c>
      <c r="S14" s="125"/>
      <c r="T14" s="402" t="s">
        <v>1418</v>
      </c>
      <c r="U14" s="403" t="s">
        <v>633</v>
      </c>
    </row>
    <row r="15" spans="1:254" s="396" customFormat="1" ht="25.5" customHeight="1" x14ac:dyDescent="0.2">
      <c r="A15" s="395" t="s">
        <v>605</v>
      </c>
      <c r="B15" s="397" t="s">
        <v>1419</v>
      </c>
      <c r="C15" s="407"/>
      <c r="D15" s="522" t="s">
        <v>1658</v>
      </c>
      <c r="E15" s="401"/>
      <c r="F15" s="408"/>
      <c r="G15" s="408"/>
      <c r="H15" s="399"/>
      <c r="I15" s="398"/>
      <c r="J15" s="409"/>
      <c r="K15" s="409"/>
      <c r="L15" s="409"/>
      <c r="M15" s="404"/>
      <c r="N15" s="400"/>
      <c r="O15" s="400"/>
      <c r="P15" s="395"/>
      <c r="Q15" s="412"/>
      <c r="R15" s="130"/>
      <c r="S15" s="125"/>
      <c r="T15" s="402"/>
      <c r="U15" s="403"/>
    </row>
    <row r="16" spans="1:254" s="405" customFormat="1" ht="25.5" customHeight="1" x14ac:dyDescent="0.2">
      <c r="A16" s="411" t="s">
        <v>696</v>
      </c>
      <c r="B16" s="397" t="s">
        <v>1420</v>
      </c>
      <c r="C16" s="398"/>
      <c r="D16" s="401" t="s">
        <v>1397</v>
      </c>
      <c r="E16" s="401"/>
      <c r="F16" s="401"/>
      <c r="G16" s="401"/>
      <c r="H16" s="399">
        <v>41346</v>
      </c>
      <c r="I16" s="398">
        <v>1</v>
      </c>
      <c r="J16" s="394">
        <v>6000</v>
      </c>
      <c r="K16" s="394">
        <v>1296</v>
      </c>
      <c r="L16" s="394">
        <v>1200</v>
      </c>
      <c r="M16" s="404" t="s">
        <v>1424</v>
      </c>
      <c r="N16" s="400" t="s">
        <v>610</v>
      </c>
      <c r="O16" s="400"/>
      <c r="P16" s="400"/>
      <c r="Q16" s="400" t="s">
        <v>459</v>
      </c>
      <c r="R16" s="400" t="s">
        <v>554</v>
      </c>
      <c r="S16" s="400"/>
      <c r="T16" s="400" t="s">
        <v>564</v>
      </c>
      <c r="U16" s="400" t="s">
        <v>609</v>
      </c>
      <c r="V16" s="395"/>
    </row>
    <row r="17" spans="1:22" s="405" customFormat="1" ht="25.5" customHeight="1" x14ac:dyDescent="0.2">
      <c r="A17" s="411" t="s">
        <v>723</v>
      </c>
      <c r="B17" s="397" t="s">
        <v>1421</v>
      </c>
      <c r="C17" s="398"/>
      <c r="D17" s="401" t="s">
        <v>1156</v>
      </c>
      <c r="E17" s="401"/>
      <c r="F17" s="401"/>
      <c r="G17" s="401"/>
      <c r="H17" s="399">
        <v>41346</v>
      </c>
      <c r="I17" s="398">
        <v>1</v>
      </c>
      <c r="J17" s="394">
        <v>5500</v>
      </c>
      <c r="K17" s="394">
        <v>0</v>
      </c>
      <c r="L17" s="394">
        <v>0</v>
      </c>
      <c r="M17" s="404" t="s">
        <v>1422</v>
      </c>
      <c r="N17" s="400"/>
      <c r="O17" s="400" t="s">
        <v>610</v>
      </c>
      <c r="P17" s="400"/>
      <c r="Q17" s="400" t="s">
        <v>1423</v>
      </c>
      <c r="R17" s="400" t="s">
        <v>553</v>
      </c>
      <c r="S17" s="400"/>
      <c r="T17" s="400" t="s">
        <v>1159</v>
      </c>
      <c r="U17" s="400" t="s">
        <v>48</v>
      </c>
      <c r="V17" s="395"/>
    </row>
    <row r="18" spans="1:22" s="396" customFormat="1" ht="25.5" customHeight="1" x14ac:dyDescent="0.2">
      <c r="A18" s="395" t="s">
        <v>696</v>
      </c>
      <c r="B18" s="397" t="s">
        <v>1425</v>
      </c>
      <c r="C18" s="283"/>
      <c r="D18" s="274" t="s">
        <v>607</v>
      </c>
      <c r="E18" s="284"/>
      <c r="F18" s="284"/>
      <c r="G18" s="284"/>
      <c r="H18" s="399">
        <v>41347</v>
      </c>
      <c r="I18" s="360">
        <v>2</v>
      </c>
      <c r="J18" s="339">
        <v>387820</v>
      </c>
      <c r="K18" s="339">
        <v>0</v>
      </c>
      <c r="L18" s="339">
        <v>112820</v>
      </c>
      <c r="M18" s="404" t="s">
        <v>1426</v>
      </c>
      <c r="N18" s="395"/>
      <c r="O18" s="400" t="s">
        <v>610</v>
      </c>
      <c r="P18" s="286"/>
      <c r="Q18" s="411" t="s">
        <v>1393</v>
      </c>
      <c r="R18" s="411" t="s">
        <v>554</v>
      </c>
      <c r="S18" s="278"/>
      <c r="T18" s="402" t="s">
        <v>608</v>
      </c>
      <c r="U18" s="403" t="s">
        <v>609</v>
      </c>
    </row>
    <row r="19" spans="1:22" s="396" customFormat="1" ht="25.5" customHeight="1" x14ac:dyDescent="0.2">
      <c r="A19" s="395" t="s">
        <v>696</v>
      </c>
      <c r="B19" s="397" t="s">
        <v>1427</v>
      </c>
      <c r="C19" s="398">
        <v>995982</v>
      </c>
      <c r="D19" s="274" t="s">
        <v>621</v>
      </c>
      <c r="E19" s="285"/>
      <c r="F19" s="285"/>
      <c r="G19" s="285"/>
      <c r="H19" s="399">
        <v>41348</v>
      </c>
      <c r="I19" s="398">
        <v>1</v>
      </c>
      <c r="J19" s="339">
        <v>5094</v>
      </c>
      <c r="K19" s="339">
        <v>0</v>
      </c>
      <c r="L19" s="339">
        <v>1743</v>
      </c>
      <c r="M19" s="337" t="s">
        <v>1428</v>
      </c>
      <c r="N19" s="334"/>
      <c r="O19" s="395" t="s">
        <v>610</v>
      </c>
      <c r="P19" s="397"/>
      <c r="Q19" s="411" t="s">
        <v>1393</v>
      </c>
      <c r="R19" s="395" t="s">
        <v>554</v>
      </c>
      <c r="S19" s="402" t="s">
        <v>1459</v>
      </c>
      <c r="T19" s="395" t="s">
        <v>462</v>
      </c>
      <c r="U19" s="395" t="s">
        <v>623</v>
      </c>
      <c r="V19" s="395" t="s">
        <v>653</v>
      </c>
    </row>
    <row r="20" spans="1:22" s="396" customFormat="1" ht="25.5" customHeight="1" x14ac:dyDescent="0.2">
      <c r="A20" s="395" t="s">
        <v>696</v>
      </c>
      <c r="B20" s="397" t="s">
        <v>1429</v>
      </c>
      <c r="C20" s="398"/>
      <c r="D20" s="401" t="s">
        <v>1107</v>
      </c>
      <c r="E20" s="408"/>
      <c r="F20" s="408"/>
      <c r="G20" s="408"/>
      <c r="H20" s="399">
        <v>41352</v>
      </c>
      <c r="I20" s="407">
        <v>3</v>
      </c>
      <c r="J20" s="409">
        <v>499443</v>
      </c>
      <c r="K20" s="409">
        <v>0</v>
      </c>
      <c r="L20" s="409">
        <v>162376</v>
      </c>
      <c r="M20" s="337" t="s">
        <v>1430</v>
      </c>
      <c r="N20" s="336"/>
      <c r="O20" s="400" t="s">
        <v>610</v>
      </c>
      <c r="Q20" s="402" t="s">
        <v>459</v>
      </c>
      <c r="R20" s="402" t="s">
        <v>554</v>
      </c>
      <c r="S20" s="335"/>
      <c r="T20" s="402" t="s">
        <v>460</v>
      </c>
      <c r="U20" s="403" t="s">
        <v>609</v>
      </c>
      <c r="V20" s="335"/>
    </row>
    <row r="21" spans="1:22" s="396" customFormat="1" ht="25.5" customHeight="1" x14ac:dyDescent="0.2">
      <c r="A21" s="395" t="s">
        <v>823</v>
      </c>
      <c r="B21" s="397" t="s">
        <v>1431</v>
      </c>
      <c r="C21" s="398"/>
      <c r="D21" s="401" t="s">
        <v>825</v>
      </c>
      <c r="E21" s="408"/>
      <c r="F21" s="408"/>
      <c r="G21" s="408"/>
      <c r="H21" s="399">
        <v>41354</v>
      </c>
      <c r="I21" s="407">
        <v>1</v>
      </c>
      <c r="J21" s="409">
        <v>50769</v>
      </c>
      <c r="K21" s="409">
        <v>0</v>
      </c>
      <c r="L21" s="409">
        <v>14729</v>
      </c>
      <c r="M21" s="337" t="s">
        <v>1432</v>
      </c>
      <c r="N21" s="336"/>
      <c r="O21" s="400" t="s">
        <v>610</v>
      </c>
      <c r="Q21" s="334" t="s">
        <v>1433</v>
      </c>
      <c r="R21" s="334" t="s">
        <v>554</v>
      </c>
      <c r="S21" s="335" t="s">
        <v>1434</v>
      </c>
      <c r="T21" s="402" t="s">
        <v>573</v>
      </c>
      <c r="U21" s="403" t="s">
        <v>619</v>
      </c>
      <c r="V21" s="335"/>
    </row>
    <row r="22" spans="1:22" s="396" customFormat="1" ht="25.5" customHeight="1" x14ac:dyDescent="0.2">
      <c r="A22" s="395" t="s">
        <v>605</v>
      </c>
      <c r="B22" s="397" t="s">
        <v>1435</v>
      </c>
      <c r="C22" s="398">
        <v>995986</v>
      </c>
      <c r="D22" s="401" t="s">
        <v>1436</v>
      </c>
      <c r="E22" s="408"/>
      <c r="F22" s="408"/>
      <c r="G22" s="408"/>
      <c r="H22" s="399">
        <v>41353</v>
      </c>
      <c r="I22" s="407">
        <v>2</v>
      </c>
      <c r="J22" s="409">
        <v>7000000</v>
      </c>
      <c r="K22" s="409">
        <v>1094535</v>
      </c>
      <c r="L22" s="409">
        <v>1355139</v>
      </c>
      <c r="M22" s="337" t="s">
        <v>1437</v>
      </c>
      <c r="N22" s="336"/>
      <c r="O22" s="400" t="s">
        <v>610</v>
      </c>
      <c r="Q22" s="402" t="s">
        <v>465</v>
      </c>
      <c r="R22" s="402" t="s">
        <v>13</v>
      </c>
      <c r="S22" s="335"/>
      <c r="T22" s="402" t="s">
        <v>511</v>
      </c>
      <c r="U22" s="403" t="s">
        <v>609</v>
      </c>
      <c r="V22" s="445" t="s">
        <v>653</v>
      </c>
    </row>
    <row r="23" spans="1:22" s="396" customFormat="1" ht="25.5" customHeight="1" x14ac:dyDescent="0.2">
      <c r="A23" s="400" t="s">
        <v>823</v>
      </c>
      <c r="B23" s="397" t="s">
        <v>1438</v>
      </c>
      <c r="C23" s="418" t="s">
        <v>1563</v>
      </c>
      <c r="D23" s="401" t="s">
        <v>825</v>
      </c>
      <c r="E23" s="163"/>
      <c r="F23" s="163"/>
      <c r="G23" s="163"/>
      <c r="H23" s="399">
        <v>41361</v>
      </c>
      <c r="I23" s="398">
        <v>1</v>
      </c>
      <c r="J23" s="338">
        <v>8000</v>
      </c>
      <c r="K23" s="338">
        <v>1296</v>
      </c>
      <c r="L23" s="338">
        <v>1200</v>
      </c>
      <c r="M23" s="424" t="s">
        <v>1565</v>
      </c>
      <c r="N23" s="378"/>
      <c r="O23" s="395" t="s">
        <v>610</v>
      </c>
      <c r="P23" s="378"/>
      <c r="Q23" s="400" t="s">
        <v>459</v>
      </c>
      <c r="R23" s="378" t="s">
        <v>554</v>
      </c>
      <c r="S23" s="378"/>
      <c r="T23" s="395" t="s">
        <v>573</v>
      </c>
      <c r="U23" s="395" t="s">
        <v>619</v>
      </c>
      <c r="V23" s="378"/>
    </row>
    <row r="24" spans="1:22" s="396" customFormat="1" ht="25.5" customHeight="1" x14ac:dyDescent="0.2">
      <c r="A24" s="395" t="s">
        <v>644</v>
      </c>
      <c r="B24" s="397" t="s">
        <v>1440</v>
      </c>
      <c r="C24" s="398">
        <v>995985</v>
      </c>
      <c r="D24" s="401" t="s">
        <v>954</v>
      </c>
      <c r="E24" s="424" t="s">
        <v>647</v>
      </c>
      <c r="F24" s="408"/>
      <c r="G24" s="408"/>
      <c r="H24" s="399">
        <v>41361</v>
      </c>
      <c r="I24" s="398">
        <v>1</v>
      </c>
      <c r="J24" s="409">
        <v>50000</v>
      </c>
      <c r="K24" s="409">
        <v>0</v>
      </c>
      <c r="L24" s="409">
        <v>5000</v>
      </c>
      <c r="M24" s="337" t="s">
        <v>1441</v>
      </c>
      <c r="N24" s="400" t="s">
        <v>610</v>
      </c>
      <c r="O24" s="336"/>
      <c r="Q24" s="402" t="s">
        <v>459</v>
      </c>
      <c r="R24" s="402" t="s">
        <v>554</v>
      </c>
      <c r="S24" s="395"/>
      <c r="T24" s="402" t="s">
        <v>460</v>
      </c>
      <c r="U24" s="403" t="s">
        <v>609</v>
      </c>
      <c r="V24" s="335"/>
    </row>
    <row r="25" spans="1:22" s="396" customFormat="1" ht="25.5" customHeight="1" x14ac:dyDescent="0.2">
      <c r="A25" s="395" t="s">
        <v>644</v>
      </c>
      <c r="B25" s="397" t="s">
        <v>1442</v>
      </c>
      <c r="C25" s="398">
        <v>995979</v>
      </c>
      <c r="D25" s="401" t="s">
        <v>1443</v>
      </c>
      <c r="E25" s="401"/>
      <c r="F25" s="401"/>
      <c r="G25" s="401"/>
      <c r="H25" s="399">
        <v>41361</v>
      </c>
      <c r="I25" s="398">
        <v>1</v>
      </c>
      <c r="J25" s="409">
        <v>6636</v>
      </c>
      <c r="K25" s="409">
        <v>0</v>
      </c>
      <c r="L25" s="409">
        <v>2270</v>
      </c>
      <c r="M25" s="337" t="s">
        <v>1444</v>
      </c>
      <c r="N25" s="400" t="s">
        <v>610</v>
      </c>
      <c r="O25" s="336"/>
      <c r="Q25" s="334" t="s">
        <v>1385</v>
      </c>
      <c r="R25" s="334" t="s">
        <v>554</v>
      </c>
      <c r="S25" s="335"/>
      <c r="T25" s="402" t="s">
        <v>547</v>
      </c>
      <c r="U25" s="403" t="s">
        <v>619</v>
      </c>
      <c r="V25" s="335"/>
    </row>
    <row r="26" spans="1:22" s="396" customFormat="1" ht="25.5" customHeight="1" x14ac:dyDescent="0.3">
      <c r="A26" s="541" t="s">
        <v>1180</v>
      </c>
      <c r="B26" s="541"/>
      <c r="C26" s="541"/>
      <c r="D26" s="274"/>
      <c r="E26" s="285"/>
      <c r="F26" s="285"/>
      <c r="G26" s="285"/>
      <c r="H26" s="399"/>
      <c r="I26" s="398"/>
      <c r="J26" s="339"/>
      <c r="K26" s="339"/>
      <c r="L26" s="339"/>
      <c r="M26" s="337"/>
      <c r="N26" s="334"/>
      <c r="O26" s="395"/>
      <c r="P26" s="397"/>
      <c r="Q26" s="334"/>
      <c r="R26" s="395"/>
      <c r="S26" s="395"/>
      <c r="T26" s="395"/>
      <c r="U26" s="395"/>
      <c r="V26" s="395"/>
    </row>
    <row r="27" spans="1:22" s="125" customFormat="1" ht="27.75" customHeight="1" thickBot="1" x14ac:dyDescent="0.25">
      <c r="B27" s="126"/>
      <c r="C27" s="127"/>
      <c r="D27" s="128"/>
      <c r="E27" s="128"/>
      <c r="F27" s="128"/>
      <c r="G27" s="129"/>
      <c r="I27" s="138" t="s">
        <v>455</v>
      </c>
      <c r="J27" s="87">
        <f>SUM(J5:J26)</f>
        <v>11854629</v>
      </c>
      <c r="K27" s="87">
        <f t="shared" ref="K27:L27" si="0">SUM(K5:K26)</f>
        <v>2614540</v>
      </c>
      <c r="L27" s="87">
        <f t="shared" si="0"/>
        <v>2894350</v>
      </c>
      <c r="N27" s="130"/>
      <c r="O27" s="130"/>
      <c r="P27" s="413"/>
    </row>
    <row r="28" spans="1:22" ht="13.5" customHeight="1" thickTop="1" x14ac:dyDescent="0.2">
      <c r="K28" s="54"/>
      <c r="N28" s="135"/>
      <c r="O28" s="135"/>
      <c r="P28" s="135"/>
    </row>
    <row r="29" spans="1:22" ht="13.5" customHeight="1" x14ac:dyDescent="0.2">
      <c r="A29" s="516">
        <f>COUNTIF(A5:A25,A5)</f>
        <v>11</v>
      </c>
      <c r="B29" s="519" t="s">
        <v>823</v>
      </c>
      <c r="C29" s="520"/>
      <c r="K29" s="54"/>
      <c r="N29" s="135"/>
      <c r="O29" s="135"/>
      <c r="P29" s="135"/>
    </row>
    <row r="30" spans="1:22" ht="13.5" customHeight="1" x14ac:dyDescent="0.2">
      <c r="A30" s="516">
        <f>COUNTA(A5:A25)</f>
        <v>21</v>
      </c>
      <c r="B30" s="519"/>
      <c r="C30" s="520"/>
      <c r="N30" s="135"/>
      <c r="O30" s="135"/>
      <c r="P30" s="135"/>
    </row>
    <row r="31" spans="1:22" ht="13.5" customHeight="1" x14ac:dyDescent="0.2">
      <c r="N31" s="136"/>
      <c r="O31" s="136"/>
      <c r="P31" s="136"/>
    </row>
    <row r="32" spans="1:22" ht="13.5" customHeight="1" x14ac:dyDescent="0.2">
      <c r="N32" s="137"/>
      <c r="O32" s="137"/>
      <c r="P32" s="137"/>
    </row>
    <row r="33" spans="2:16" ht="13.5" customHeight="1" x14ac:dyDescent="0.2">
      <c r="N33" s="133"/>
      <c r="O33" s="134"/>
      <c r="P33" s="133"/>
    </row>
    <row r="34" spans="2:16" ht="13.5" customHeight="1" x14ac:dyDescent="0.2">
      <c r="N34" s="125"/>
      <c r="O34" s="131"/>
      <c r="P34" s="125"/>
    </row>
    <row r="35" spans="2:16" ht="13.5" customHeight="1" x14ac:dyDescent="0.2">
      <c r="B35" s="53"/>
      <c r="C35" s="53"/>
      <c r="D35" s="53"/>
      <c r="E35" s="53"/>
      <c r="F35" s="53"/>
      <c r="G35" s="53"/>
      <c r="H35" s="53"/>
      <c r="J35" s="53"/>
      <c r="K35" s="53"/>
      <c r="L35" s="53"/>
      <c r="M35" s="53"/>
      <c r="N35" s="125"/>
      <c r="O35" s="131"/>
      <c r="P35" s="125"/>
    </row>
    <row r="36" spans="2:16" ht="13.5" customHeight="1" x14ac:dyDescent="0.2">
      <c r="B36" s="53"/>
      <c r="C36" s="53"/>
      <c r="D36" s="53"/>
      <c r="E36" s="53"/>
      <c r="F36" s="53"/>
      <c r="G36" s="53"/>
      <c r="H36" s="53"/>
      <c r="J36" s="53"/>
      <c r="K36" s="53"/>
      <c r="L36" s="53"/>
      <c r="M36" s="53"/>
      <c r="N36" s="125"/>
      <c r="O36" s="131"/>
      <c r="P36" s="125"/>
    </row>
    <row r="37" spans="2:16" ht="13.5" customHeight="1" x14ac:dyDescent="0.2">
      <c r="B37" s="53"/>
      <c r="C37" s="53"/>
      <c r="D37" s="53"/>
      <c r="E37" s="53"/>
      <c r="F37" s="53"/>
      <c r="G37" s="53"/>
      <c r="H37" s="53"/>
      <c r="J37" s="53"/>
      <c r="K37" s="53"/>
      <c r="L37" s="53"/>
      <c r="M37" s="53"/>
      <c r="N37" s="125"/>
      <c r="O37" s="131"/>
      <c r="P37" s="125"/>
    </row>
    <row r="38" spans="2:16" ht="13.5" customHeight="1" x14ac:dyDescent="0.2">
      <c r="B38" s="53"/>
      <c r="C38" s="53"/>
      <c r="D38" s="53"/>
      <c r="E38" s="53"/>
      <c r="F38" s="53"/>
      <c r="G38" s="53"/>
      <c r="H38" s="53"/>
      <c r="J38" s="53"/>
      <c r="K38" s="53"/>
      <c r="L38" s="53"/>
      <c r="M38" s="53"/>
      <c r="N38" s="125"/>
      <c r="O38" s="131"/>
      <c r="P38" s="125"/>
    </row>
    <row r="39" spans="2:16" ht="13.5" customHeight="1" x14ac:dyDescent="0.2">
      <c r="B39" s="53"/>
      <c r="C39" s="53"/>
      <c r="D39" s="53"/>
      <c r="E39" s="53"/>
      <c r="F39" s="53"/>
      <c r="G39" s="53"/>
      <c r="H39" s="53"/>
      <c r="J39" s="53"/>
      <c r="K39" s="53"/>
      <c r="L39" s="53"/>
      <c r="M39" s="53"/>
      <c r="N39" s="125"/>
      <c r="O39" s="131"/>
      <c r="P39" s="125"/>
    </row>
    <row r="40" spans="2:16" ht="13.5" customHeight="1" x14ac:dyDescent="0.2">
      <c r="B40" s="53"/>
      <c r="C40" s="53"/>
      <c r="D40" s="53"/>
      <c r="E40" s="53"/>
      <c r="F40" s="53"/>
      <c r="G40" s="53"/>
      <c r="H40" s="53"/>
      <c r="J40" s="53"/>
      <c r="K40" s="53"/>
      <c r="L40" s="53"/>
      <c r="M40" s="53"/>
      <c r="N40" s="125"/>
      <c r="O40" s="131"/>
      <c r="P40" s="125"/>
    </row>
    <row r="41" spans="2:16" ht="13.5" customHeight="1" x14ac:dyDescent="0.2">
      <c r="B41" s="53"/>
      <c r="C41" s="53"/>
      <c r="D41" s="53"/>
      <c r="E41" s="53"/>
      <c r="F41" s="53"/>
      <c r="G41" s="53"/>
      <c r="H41" s="53"/>
      <c r="J41" s="53"/>
      <c r="K41" s="53"/>
      <c r="L41" s="53"/>
      <c r="M41" s="53"/>
      <c r="N41" s="125"/>
      <c r="O41" s="131"/>
      <c r="P41" s="125"/>
    </row>
    <row r="42" spans="2:16" ht="13.5" customHeight="1" x14ac:dyDescent="0.2">
      <c r="B42" s="53"/>
      <c r="C42" s="53"/>
      <c r="D42" s="53"/>
      <c r="E42" s="53"/>
      <c r="F42" s="53"/>
      <c r="G42" s="53"/>
      <c r="H42" s="53"/>
      <c r="J42" s="53"/>
      <c r="K42" s="53"/>
      <c r="L42" s="53"/>
      <c r="M42" s="53"/>
      <c r="N42" s="125"/>
      <c r="O42" s="131"/>
      <c r="P42" s="125"/>
    </row>
    <row r="43" spans="2:16" ht="13.5" customHeight="1" x14ac:dyDescent="0.2"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125"/>
      <c r="O43" s="131"/>
      <c r="P43" s="125"/>
    </row>
    <row r="44" spans="2:16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25"/>
      <c r="O44" s="131"/>
      <c r="P44" s="125"/>
    </row>
    <row r="45" spans="2:16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25"/>
      <c r="O45" s="131"/>
      <c r="P45" s="125"/>
    </row>
    <row r="46" spans="2:16" ht="13.5" customHeight="1" x14ac:dyDescent="0.2"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125"/>
      <c r="O46" s="131"/>
      <c r="P46" s="125"/>
    </row>
    <row r="47" spans="2:16" ht="13.5" customHeight="1" x14ac:dyDescent="0.2"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125"/>
      <c r="O47" s="131"/>
      <c r="P47" s="125"/>
    </row>
    <row r="48" spans="2:16" ht="13.5" customHeight="1" x14ac:dyDescent="0.2"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125"/>
      <c r="O48" s="131"/>
      <c r="P48" s="125"/>
    </row>
    <row r="49" spans="2:16" ht="13.5" customHeight="1" x14ac:dyDescent="0.2">
      <c r="B49" s="53"/>
      <c r="C49" s="53"/>
      <c r="D49" s="53"/>
      <c r="E49" s="53"/>
      <c r="F49" s="53"/>
      <c r="G49" s="53"/>
      <c r="H49" s="53"/>
      <c r="J49" s="53"/>
      <c r="K49" s="53"/>
      <c r="L49" s="53"/>
      <c r="M49" s="53"/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</sheetData>
  <autoFilter ref="B4:T27"/>
  <mergeCells count="4">
    <mergeCell ref="N3:P3"/>
    <mergeCell ref="A1:V1"/>
    <mergeCell ref="A2:V2"/>
    <mergeCell ref="A26:C26"/>
  </mergeCells>
  <phoneticPr fontId="0" type="noConversion"/>
  <printOptions horizontalCentered="1" gridLines="1"/>
  <pageMargins left="0.25" right="0.25" top="0.25" bottom="0.25" header="0.5" footer="0.5"/>
  <pageSetup scale="4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16" zoomScaleNormal="10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5" style="55" bestFit="1" customWidth="1"/>
    <col min="11" max="11" width="10.7109375" style="55" customWidth="1"/>
    <col min="12" max="12" width="11.14062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449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422" customFormat="1" ht="25.5" customHeight="1" x14ac:dyDescent="0.2">
      <c r="A5" s="416" t="s">
        <v>644</v>
      </c>
      <c r="B5" s="418" t="s">
        <v>1445</v>
      </c>
      <c r="C5" s="398"/>
      <c r="D5" s="424" t="s">
        <v>941</v>
      </c>
      <c r="E5" s="424"/>
      <c r="F5" s="424"/>
      <c r="G5" s="424"/>
      <c r="H5" s="419">
        <v>41365</v>
      </c>
      <c r="I5" s="219">
        <v>1</v>
      </c>
      <c r="J5" s="427">
        <v>288636</v>
      </c>
      <c r="K5" s="427">
        <v>0</v>
      </c>
      <c r="L5" s="427">
        <v>77774</v>
      </c>
      <c r="M5" s="417" t="s">
        <v>1447</v>
      </c>
      <c r="N5" s="421"/>
      <c r="O5" s="417" t="s">
        <v>610</v>
      </c>
      <c r="P5" s="415"/>
      <c r="Q5" s="416" t="s">
        <v>1446</v>
      </c>
      <c r="R5" s="416" t="s">
        <v>554</v>
      </c>
      <c r="T5" s="416" t="s">
        <v>462</v>
      </c>
      <c r="U5" s="416" t="s">
        <v>623</v>
      </c>
    </row>
    <row r="6" spans="1:22" s="422" customFormat="1" ht="25.5" customHeight="1" x14ac:dyDescent="0.2">
      <c r="A6" s="416" t="s">
        <v>605</v>
      </c>
      <c r="B6" s="418" t="s">
        <v>1449</v>
      </c>
      <c r="C6" s="398"/>
      <c r="D6" s="424" t="s">
        <v>1450</v>
      </c>
      <c r="E6" s="340"/>
      <c r="F6" s="424"/>
      <c r="G6" s="424"/>
      <c r="H6" s="419" t="s">
        <v>1492</v>
      </c>
      <c r="I6" s="219">
        <v>2</v>
      </c>
      <c r="J6" s="427">
        <v>731911</v>
      </c>
      <c r="K6" s="427">
        <v>0</v>
      </c>
      <c r="L6" s="427">
        <v>160083</v>
      </c>
      <c r="M6" s="417" t="s">
        <v>1451</v>
      </c>
      <c r="N6" s="421"/>
      <c r="O6" s="417" t="s">
        <v>610</v>
      </c>
      <c r="P6" s="415"/>
      <c r="Q6" s="416" t="s">
        <v>1452</v>
      </c>
      <c r="R6" s="416" t="s">
        <v>554</v>
      </c>
      <c r="T6" s="416" t="s">
        <v>547</v>
      </c>
      <c r="U6" s="416" t="s">
        <v>619</v>
      </c>
    </row>
    <row r="7" spans="1:22" s="422" customFormat="1" ht="25.5" customHeight="1" x14ac:dyDescent="0.2">
      <c r="A7" s="416" t="s">
        <v>823</v>
      </c>
      <c r="B7" s="418" t="s">
        <v>1453</v>
      </c>
      <c r="C7" s="398"/>
      <c r="D7" s="424" t="s">
        <v>617</v>
      </c>
      <c r="E7" s="340"/>
      <c r="F7" s="424"/>
      <c r="G7" s="424"/>
      <c r="H7" s="419">
        <v>41368</v>
      </c>
      <c r="I7" s="219">
        <v>3</v>
      </c>
      <c r="J7" s="427">
        <v>99951</v>
      </c>
      <c r="K7" s="427">
        <v>0</v>
      </c>
      <c r="L7" s="427">
        <v>34194</v>
      </c>
      <c r="M7" s="417" t="s">
        <v>1454</v>
      </c>
      <c r="N7" s="421" t="s">
        <v>610</v>
      </c>
      <c r="O7" s="417"/>
      <c r="P7" s="415"/>
      <c r="Q7" s="416" t="s">
        <v>458</v>
      </c>
      <c r="R7" s="416" t="s">
        <v>554</v>
      </c>
      <c r="S7" s="422" t="s">
        <v>1455</v>
      </c>
      <c r="T7" s="416" t="s">
        <v>573</v>
      </c>
      <c r="U7" s="416" t="s">
        <v>619</v>
      </c>
    </row>
    <row r="8" spans="1:22" s="422" customFormat="1" ht="25.5" customHeight="1" x14ac:dyDescent="0.2">
      <c r="A8" s="416" t="s">
        <v>696</v>
      </c>
      <c r="B8" s="418" t="s">
        <v>1456</v>
      </c>
      <c r="C8" s="425"/>
      <c r="D8" s="274" t="s">
        <v>852</v>
      </c>
      <c r="E8" s="423"/>
      <c r="F8" s="423"/>
      <c r="G8" s="423"/>
      <c r="H8" s="419">
        <v>41367</v>
      </c>
      <c r="I8" s="428">
        <v>5</v>
      </c>
      <c r="J8" s="427">
        <v>767530</v>
      </c>
      <c r="K8" s="427">
        <v>0</v>
      </c>
      <c r="L8" s="427">
        <v>230174</v>
      </c>
      <c r="M8" s="420" t="s">
        <v>1457</v>
      </c>
      <c r="N8" s="417" t="s">
        <v>610</v>
      </c>
      <c r="P8" s="426"/>
      <c r="Q8" s="429" t="s">
        <v>1458</v>
      </c>
      <c r="R8" s="429" t="s">
        <v>554</v>
      </c>
      <c r="T8" s="416" t="s">
        <v>558</v>
      </c>
      <c r="U8" s="416" t="s">
        <v>815</v>
      </c>
    </row>
    <row r="9" spans="1:22" s="422" customFormat="1" ht="25.5" customHeight="1" x14ac:dyDescent="0.2">
      <c r="A9" s="416" t="s">
        <v>696</v>
      </c>
      <c r="B9" s="418" t="s">
        <v>1460</v>
      </c>
      <c r="C9" s="407"/>
      <c r="D9" s="424" t="s">
        <v>891</v>
      </c>
      <c r="E9" s="408"/>
      <c r="F9" s="408"/>
      <c r="G9" s="408"/>
      <c r="H9" s="419">
        <v>41358</v>
      </c>
      <c r="I9" s="418" t="s">
        <v>1153</v>
      </c>
      <c r="J9" s="375">
        <v>2238540</v>
      </c>
      <c r="K9" s="375">
        <v>0</v>
      </c>
      <c r="L9" s="375">
        <v>291980</v>
      </c>
      <c r="M9" s="337" t="s">
        <v>1461</v>
      </c>
      <c r="N9" s="336"/>
      <c r="O9" s="417" t="s">
        <v>610</v>
      </c>
      <c r="Q9" s="429" t="s">
        <v>81</v>
      </c>
      <c r="R9" s="429" t="s">
        <v>13</v>
      </c>
      <c r="S9" s="335"/>
      <c r="T9" s="428" t="s">
        <v>608</v>
      </c>
      <c r="U9" s="403" t="s">
        <v>609</v>
      </c>
      <c r="V9" s="335"/>
    </row>
    <row r="10" spans="1:22" s="422" customFormat="1" ht="25.5" customHeight="1" x14ac:dyDescent="0.2">
      <c r="A10" s="416" t="s">
        <v>696</v>
      </c>
      <c r="B10" s="418" t="s">
        <v>1462</v>
      </c>
      <c r="C10" s="425"/>
      <c r="D10" s="274" t="s">
        <v>613</v>
      </c>
      <c r="E10" s="423"/>
      <c r="F10" s="423"/>
      <c r="G10" s="423"/>
      <c r="H10" s="419">
        <v>41372</v>
      </c>
      <c r="I10" s="428">
        <v>2</v>
      </c>
      <c r="J10" s="427">
        <v>67867</v>
      </c>
      <c r="K10" s="427">
        <v>6286</v>
      </c>
      <c r="L10" s="427">
        <v>0</v>
      </c>
      <c r="M10" s="420" t="s">
        <v>1463</v>
      </c>
      <c r="N10" s="417" t="s">
        <v>610</v>
      </c>
      <c r="P10" s="426"/>
      <c r="Q10" s="429" t="s">
        <v>70</v>
      </c>
      <c r="R10" s="416" t="s">
        <v>554</v>
      </c>
      <c r="T10" s="428" t="s">
        <v>608</v>
      </c>
      <c r="U10" s="403" t="s">
        <v>609</v>
      </c>
    </row>
    <row r="11" spans="1:22" s="422" customFormat="1" ht="25.5" customHeight="1" x14ac:dyDescent="0.2">
      <c r="A11" s="416" t="s">
        <v>696</v>
      </c>
      <c r="B11" s="418" t="s">
        <v>1464</v>
      </c>
      <c r="C11" s="425"/>
      <c r="D11" s="274" t="s">
        <v>706</v>
      </c>
      <c r="E11" s="222"/>
      <c r="F11" s="222"/>
      <c r="G11" s="222"/>
      <c r="H11" s="419">
        <v>41373</v>
      </c>
      <c r="I11" s="226">
        <v>5</v>
      </c>
      <c r="J11" s="427">
        <v>749997</v>
      </c>
      <c r="K11" s="427">
        <v>0</v>
      </c>
      <c r="L11" s="427">
        <v>251516</v>
      </c>
      <c r="M11" s="337" t="s">
        <v>1465</v>
      </c>
      <c r="N11" s="215"/>
      <c r="P11" s="421" t="s">
        <v>610</v>
      </c>
      <c r="Q11" s="417" t="s">
        <v>458</v>
      </c>
      <c r="R11" s="416" t="s">
        <v>554</v>
      </c>
      <c r="S11" s="416"/>
      <c r="T11" s="416" t="s">
        <v>558</v>
      </c>
      <c r="U11" s="416" t="s">
        <v>609</v>
      </c>
      <c r="V11" s="416"/>
    </row>
    <row r="12" spans="1:22" s="422" customFormat="1" ht="25.5" customHeight="1" x14ac:dyDescent="0.2">
      <c r="A12" s="416" t="s">
        <v>723</v>
      </c>
      <c r="B12" s="418" t="s">
        <v>1466</v>
      </c>
      <c r="C12" s="425"/>
      <c r="D12" s="274" t="s">
        <v>770</v>
      </c>
      <c r="E12" s="222"/>
      <c r="F12" s="222"/>
      <c r="G12" s="222"/>
      <c r="H12" s="419">
        <v>41374</v>
      </c>
      <c r="I12" s="226">
        <v>1</v>
      </c>
      <c r="J12" s="427">
        <v>10000</v>
      </c>
      <c r="K12" s="427">
        <v>3818</v>
      </c>
      <c r="L12" s="427">
        <v>909</v>
      </c>
      <c r="M12" s="337" t="s">
        <v>1469</v>
      </c>
      <c r="N12" s="215"/>
      <c r="O12" s="416" t="s">
        <v>610</v>
      </c>
      <c r="P12" s="421"/>
      <c r="Q12" s="417" t="s">
        <v>1467</v>
      </c>
      <c r="R12" s="416" t="s">
        <v>13</v>
      </c>
      <c r="S12" s="417" t="s">
        <v>1468</v>
      </c>
      <c r="T12" s="416" t="s">
        <v>169</v>
      </c>
      <c r="U12" s="416" t="s">
        <v>169</v>
      </c>
      <c r="V12" s="416"/>
    </row>
    <row r="13" spans="1:22" s="422" customFormat="1" ht="25.5" customHeight="1" x14ac:dyDescent="0.2">
      <c r="A13" s="416" t="s">
        <v>823</v>
      </c>
      <c r="B13" s="418" t="s">
        <v>1470</v>
      </c>
      <c r="C13" s="398"/>
      <c r="D13" s="424" t="s">
        <v>617</v>
      </c>
      <c r="E13" s="340"/>
      <c r="F13" s="424"/>
      <c r="G13" s="424"/>
      <c r="H13" s="419">
        <v>41382</v>
      </c>
      <c r="I13" s="219">
        <v>4</v>
      </c>
      <c r="J13" s="427">
        <v>135411</v>
      </c>
      <c r="K13" s="427">
        <v>0</v>
      </c>
      <c r="L13" s="427">
        <v>46325</v>
      </c>
      <c r="M13" s="420" t="s">
        <v>1471</v>
      </c>
      <c r="N13" s="421" t="s">
        <v>610</v>
      </c>
      <c r="O13" s="417"/>
      <c r="P13" s="415"/>
      <c r="Q13" s="416" t="s">
        <v>458</v>
      </c>
      <c r="R13" s="416" t="s">
        <v>554</v>
      </c>
      <c r="S13" s="422" t="s">
        <v>1472</v>
      </c>
      <c r="T13" s="416" t="s">
        <v>573</v>
      </c>
      <c r="U13" s="416" t="s">
        <v>619</v>
      </c>
    </row>
    <row r="14" spans="1:22" s="422" customFormat="1" ht="25.5" customHeight="1" x14ac:dyDescent="0.2">
      <c r="A14" s="416" t="s">
        <v>823</v>
      </c>
      <c r="B14" s="418" t="s">
        <v>1473</v>
      </c>
      <c r="C14" s="398">
        <v>995989</v>
      </c>
      <c r="D14" s="424" t="s">
        <v>825</v>
      </c>
      <c r="E14" s="340"/>
      <c r="F14" s="424"/>
      <c r="G14" s="424"/>
      <c r="H14" s="419">
        <v>41375</v>
      </c>
      <c r="I14" s="219">
        <v>1</v>
      </c>
      <c r="J14" s="427">
        <v>7500</v>
      </c>
      <c r="K14" s="427">
        <v>16121</v>
      </c>
      <c r="L14" s="427">
        <v>0</v>
      </c>
      <c r="M14" s="381" t="s">
        <v>1564</v>
      </c>
      <c r="N14" s="421"/>
      <c r="O14" s="417" t="s">
        <v>610</v>
      </c>
      <c r="P14" s="415"/>
      <c r="Q14" s="416" t="s">
        <v>458</v>
      </c>
      <c r="R14" s="416" t="s">
        <v>554</v>
      </c>
      <c r="S14" s="422" t="s">
        <v>1475</v>
      </c>
      <c r="T14" s="416" t="s">
        <v>573</v>
      </c>
      <c r="U14" s="416" t="s">
        <v>619</v>
      </c>
    </row>
    <row r="15" spans="1:22" s="422" customFormat="1" ht="25.5" customHeight="1" x14ac:dyDescent="0.2">
      <c r="A15" s="416" t="s">
        <v>605</v>
      </c>
      <c r="B15" s="418" t="s">
        <v>1476</v>
      </c>
      <c r="C15" s="425"/>
      <c r="D15" s="274" t="s">
        <v>1436</v>
      </c>
      <c r="E15" s="423"/>
      <c r="F15" s="423"/>
      <c r="G15" s="423"/>
      <c r="H15" s="419">
        <v>41379</v>
      </c>
      <c r="I15" s="428">
        <v>2</v>
      </c>
      <c r="J15" s="427">
        <v>450340</v>
      </c>
      <c r="K15" s="427">
        <v>146720</v>
      </c>
      <c r="L15" s="427">
        <v>181654</v>
      </c>
      <c r="M15" s="420" t="s">
        <v>1477</v>
      </c>
      <c r="N15" s="417"/>
      <c r="O15" s="417" t="s">
        <v>610</v>
      </c>
      <c r="P15" s="426"/>
      <c r="Q15" s="429" t="s">
        <v>465</v>
      </c>
      <c r="R15" s="429" t="s">
        <v>13</v>
      </c>
      <c r="T15" s="416" t="s">
        <v>511</v>
      </c>
      <c r="U15" s="416" t="s">
        <v>815</v>
      </c>
    </row>
    <row r="16" spans="1:22" s="422" customFormat="1" ht="25.5" customHeight="1" x14ac:dyDescent="0.2">
      <c r="A16" s="416" t="s">
        <v>696</v>
      </c>
      <c r="B16" s="418" t="s">
        <v>1478</v>
      </c>
      <c r="C16" s="425"/>
      <c r="D16" s="424" t="s">
        <v>1450</v>
      </c>
      <c r="E16" s="423"/>
      <c r="F16" s="423"/>
      <c r="G16" s="423"/>
      <c r="H16" s="419">
        <v>41379</v>
      </c>
      <c r="I16" s="428">
        <v>4</v>
      </c>
      <c r="J16" s="427">
        <v>993395</v>
      </c>
      <c r="K16" s="427">
        <v>0</v>
      </c>
      <c r="L16" s="427">
        <v>170354</v>
      </c>
      <c r="M16" s="420" t="s">
        <v>1482</v>
      </c>
      <c r="N16" s="417"/>
      <c r="O16" s="417" t="s">
        <v>610</v>
      </c>
      <c r="P16" s="426"/>
      <c r="Q16" s="429" t="s">
        <v>1452</v>
      </c>
      <c r="R16" s="429" t="s">
        <v>554</v>
      </c>
      <c r="T16" s="416" t="str">
        <f t="shared" ref="T16:U16" si="0">T6</f>
        <v>CES</v>
      </c>
      <c r="U16" s="416" t="str">
        <f t="shared" si="0"/>
        <v>CSLA</v>
      </c>
    </row>
    <row r="17" spans="1:22" s="422" customFormat="1" ht="25.5" customHeight="1" x14ac:dyDescent="0.2">
      <c r="A17" s="416" t="s">
        <v>696</v>
      </c>
      <c r="B17" s="418" t="s">
        <v>1479</v>
      </c>
      <c r="C17" s="425"/>
      <c r="D17" s="424" t="s">
        <v>1480</v>
      </c>
      <c r="E17" s="423"/>
      <c r="F17" s="423"/>
      <c r="G17" s="423"/>
      <c r="H17" s="419">
        <v>41379</v>
      </c>
      <c r="I17" s="428">
        <v>5</v>
      </c>
      <c r="J17" s="427">
        <v>1875189</v>
      </c>
      <c r="K17" s="427">
        <v>0</v>
      </c>
      <c r="L17" s="427">
        <v>464679</v>
      </c>
      <c r="M17" s="420" t="s">
        <v>1481</v>
      </c>
      <c r="N17" s="417"/>
      <c r="O17" s="417" t="s">
        <v>610</v>
      </c>
      <c r="P17" s="426"/>
      <c r="Q17" s="416" t="s">
        <v>459</v>
      </c>
      <c r="R17" s="416" t="s">
        <v>554</v>
      </c>
      <c r="S17" s="421"/>
      <c r="T17" s="416" t="s">
        <v>573</v>
      </c>
      <c r="U17" s="416" t="s">
        <v>619</v>
      </c>
    </row>
    <row r="18" spans="1:22" s="422" customFormat="1" ht="25.5" customHeight="1" x14ac:dyDescent="0.2">
      <c r="A18" s="416" t="s">
        <v>605</v>
      </c>
      <c r="B18" s="418" t="s">
        <v>1487</v>
      </c>
      <c r="C18" s="425"/>
      <c r="D18" s="274" t="s">
        <v>1484</v>
      </c>
      <c r="E18" s="424" t="s">
        <v>1485</v>
      </c>
      <c r="F18" s="423"/>
      <c r="G18" s="423"/>
      <c r="H18" s="419">
        <v>41372</v>
      </c>
      <c r="I18" s="428">
        <v>2</v>
      </c>
      <c r="J18" s="427">
        <v>265991</v>
      </c>
      <c r="K18" s="427">
        <v>84175</v>
      </c>
      <c r="L18" s="427">
        <v>104217</v>
      </c>
      <c r="M18" s="420" t="s">
        <v>1486</v>
      </c>
      <c r="N18" s="417"/>
      <c r="O18" s="417" t="s">
        <v>610</v>
      </c>
      <c r="P18" s="426"/>
      <c r="Q18" s="428" t="s">
        <v>465</v>
      </c>
      <c r="R18" s="428" t="s">
        <v>13</v>
      </c>
      <c r="T18" s="416" t="s">
        <v>511</v>
      </c>
      <c r="U18" s="416" t="s">
        <v>815</v>
      </c>
      <c r="V18" s="422" t="s">
        <v>993</v>
      </c>
    </row>
    <row r="19" spans="1:22" s="422" customFormat="1" ht="25.5" customHeight="1" x14ac:dyDescent="0.2">
      <c r="A19" s="416" t="s">
        <v>605</v>
      </c>
      <c r="B19" s="418" t="s">
        <v>1488</v>
      </c>
      <c r="C19" s="425"/>
      <c r="D19" s="274" t="s">
        <v>1199</v>
      </c>
      <c r="E19" s="424"/>
      <c r="F19" s="423"/>
      <c r="G19" s="423"/>
      <c r="H19" s="419">
        <v>41372</v>
      </c>
      <c r="I19" s="428">
        <v>2</v>
      </c>
      <c r="J19" s="427">
        <v>228031</v>
      </c>
      <c r="K19" s="427">
        <v>73499</v>
      </c>
      <c r="L19" s="427">
        <v>90999</v>
      </c>
      <c r="M19" s="420" t="s">
        <v>1489</v>
      </c>
      <c r="N19" s="417"/>
      <c r="O19" s="417" t="s">
        <v>610</v>
      </c>
      <c r="P19" s="426"/>
      <c r="Q19" s="428" t="s">
        <v>465</v>
      </c>
      <c r="R19" s="428" t="s">
        <v>13</v>
      </c>
      <c r="T19" s="416" t="s">
        <v>511</v>
      </c>
      <c r="U19" s="416" t="s">
        <v>815</v>
      </c>
    </row>
    <row r="20" spans="1:22" s="422" customFormat="1" ht="25.5" customHeight="1" x14ac:dyDescent="0.2">
      <c r="A20" s="416" t="s">
        <v>605</v>
      </c>
      <c r="B20" s="418" t="s">
        <v>1490</v>
      </c>
      <c r="C20" s="425"/>
      <c r="D20" s="274" t="s">
        <v>1073</v>
      </c>
      <c r="E20" s="424"/>
      <c r="F20" s="423"/>
      <c r="G20" s="423"/>
      <c r="H20" s="419">
        <v>41379</v>
      </c>
      <c r="I20" s="428">
        <v>2</v>
      </c>
      <c r="J20" s="427">
        <v>370892</v>
      </c>
      <c r="K20" s="427">
        <v>141613</v>
      </c>
      <c r="L20" s="427">
        <v>175331</v>
      </c>
      <c r="M20" s="420" t="s">
        <v>1491</v>
      </c>
      <c r="N20" s="417"/>
      <c r="O20" s="417" t="s">
        <v>610</v>
      </c>
      <c r="P20" s="426"/>
      <c r="Q20" s="428" t="s">
        <v>465</v>
      </c>
      <c r="R20" s="428" t="s">
        <v>13</v>
      </c>
      <c r="T20" s="416" t="s">
        <v>511</v>
      </c>
      <c r="U20" s="416" t="s">
        <v>815</v>
      </c>
      <c r="V20" s="422" t="s">
        <v>993</v>
      </c>
    </row>
    <row r="21" spans="1:22" s="422" customFormat="1" ht="25.5" customHeight="1" x14ac:dyDescent="0.2">
      <c r="A21" s="416" t="s">
        <v>605</v>
      </c>
      <c r="B21" s="418" t="s">
        <v>1493</v>
      </c>
      <c r="C21" s="398">
        <v>996015</v>
      </c>
      <c r="D21" s="274" t="s">
        <v>1436</v>
      </c>
      <c r="E21" s="424"/>
      <c r="F21" s="423"/>
      <c r="G21" s="423"/>
      <c r="H21" s="419">
        <v>41383</v>
      </c>
      <c r="I21" s="428">
        <v>1</v>
      </c>
      <c r="J21" s="427">
        <v>24814</v>
      </c>
      <c r="K21" s="427">
        <v>9475</v>
      </c>
      <c r="L21" s="427">
        <v>11730</v>
      </c>
      <c r="M21" s="420" t="s">
        <v>1495</v>
      </c>
      <c r="N21" s="417"/>
      <c r="O21" s="417" t="s">
        <v>610</v>
      </c>
      <c r="P21" s="426"/>
      <c r="Q21" s="428" t="s">
        <v>465</v>
      </c>
      <c r="R21" s="428" t="s">
        <v>13</v>
      </c>
      <c r="S21" s="422" t="s">
        <v>1494</v>
      </c>
      <c r="T21" s="416" t="s">
        <v>511</v>
      </c>
      <c r="U21" s="416" t="s">
        <v>815</v>
      </c>
      <c r="V21" s="422" t="s">
        <v>653</v>
      </c>
    </row>
    <row r="22" spans="1:22" s="422" customFormat="1" ht="25.5" customHeight="1" x14ac:dyDescent="0.2">
      <c r="A22" s="416" t="s">
        <v>696</v>
      </c>
      <c r="B22" s="418" t="s">
        <v>1496</v>
      </c>
      <c r="C22" s="425"/>
      <c r="D22" s="274" t="s">
        <v>1229</v>
      </c>
      <c r="E22" s="424"/>
      <c r="F22" s="423"/>
      <c r="G22" s="423"/>
      <c r="H22" s="419">
        <v>41383</v>
      </c>
      <c r="I22" s="428">
        <v>3</v>
      </c>
      <c r="J22" s="427">
        <v>300000</v>
      </c>
      <c r="K22" s="427">
        <v>0</v>
      </c>
      <c r="L22" s="427">
        <v>74802</v>
      </c>
      <c r="M22" s="420" t="s">
        <v>1497</v>
      </c>
      <c r="N22" s="421" t="s">
        <v>610</v>
      </c>
      <c r="O22" s="417"/>
      <c r="P22" s="426"/>
      <c r="Q22" s="428" t="s">
        <v>635</v>
      </c>
      <c r="R22" s="416" t="s">
        <v>554</v>
      </c>
      <c r="S22" s="422" t="s">
        <v>1498</v>
      </c>
      <c r="T22" s="416" t="s">
        <v>41</v>
      </c>
      <c r="U22" s="416" t="s">
        <v>41</v>
      </c>
    </row>
    <row r="23" spans="1:22" s="422" customFormat="1" ht="25.5" customHeight="1" x14ac:dyDescent="0.2">
      <c r="A23" s="416" t="s">
        <v>696</v>
      </c>
      <c r="B23" s="418" t="s">
        <v>1499</v>
      </c>
      <c r="C23" s="425"/>
      <c r="D23" s="274" t="s">
        <v>1229</v>
      </c>
      <c r="E23" s="424"/>
      <c r="F23" s="423"/>
      <c r="G23" s="423"/>
      <c r="H23" s="419">
        <v>41389</v>
      </c>
      <c r="I23" s="428">
        <v>1</v>
      </c>
      <c r="J23" s="427">
        <v>16000</v>
      </c>
      <c r="K23" s="427">
        <v>0</v>
      </c>
      <c r="L23" s="427">
        <v>0</v>
      </c>
      <c r="M23" s="420" t="s">
        <v>1500</v>
      </c>
      <c r="N23" s="421" t="s">
        <v>610</v>
      </c>
      <c r="O23" s="417"/>
      <c r="P23" s="426"/>
      <c r="Q23" s="416" t="s">
        <v>459</v>
      </c>
      <c r="R23" s="416" t="s">
        <v>554</v>
      </c>
      <c r="T23" s="416" t="s">
        <v>41</v>
      </c>
      <c r="U23" s="416" t="s">
        <v>41</v>
      </c>
    </row>
    <row r="24" spans="1:22" s="435" customFormat="1" ht="25.5" customHeight="1" x14ac:dyDescent="0.2">
      <c r="A24" s="441" t="s">
        <v>696</v>
      </c>
      <c r="B24" s="436" t="s">
        <v>1502</v>
      </c>
      <c r="C24" s="437"/>
      <c r="D24" s="443" t="s">
        <v>1501</v>
      </c>
      <c r="E24" s="444"/>
      <c r="F24" s="438"/>
      <c r="G24" s="438"/>
      <c r="H24" s="434">
        <v>41390</v>
      </c>
      <c r="I24" s="439">
        <v>4</v>
      </c>
      <c r="J24" s="440">
        <v>500164</v>
      </c>
      <c r="K24" s="440">
        <v>0</v>
      </c>
      <c r="L24" s="440">
        <v>171109</v>
      </c>
      <c r="M24" s="438" t="s">
        <v>1503</v>
      </c>
      <c r="N24" s="439" t="s">
        <v>610</v>
      </c>
      <c r="O24" s="439"/>
      <c r="P24" s="442"/>
      <c r="Q24" s="439" t="s">
        <v>458</v>
      </c>
      <c r="R24" s="439" t="s">
        <v>554</v>
      </c>
      <c r="S24" s="439"/>
      <c r="T24" s="439" t="s">
        <v>573</v>
      </c>
      <c r="U24" s="433" t="s">
        <v>619</v>
      </c>
      <c r="V24" s="433"/>
    </row>
    <row r="25" spans="1:22" s="405" customFormat="1" ht="20.25" customHeight="1" x14ac:dyDescent="0.2">
      <c r="A25" s="433" t="s">
        <v>696</v>
      </c>
      <c r="B25" s="436" t="s">
        <v>1504</v>
      </c>
      <c r="C25" s="398"/>
      <c r="D25" s="424" t="s">
        <v>907</v>
      </c>
      <c r="E25" s="424"/>
      <c r="F25" s="424"/>
      <c r="G25" s="424"/>
      <c r="H25" s="434">
        <v>41390</v>
      </c>
      <c r="I25" s="418" t="s">
        <v>1056</v>
      </c>
      <c r="J25" s="409">
        <v>7800</v>
      </c>
      <c r="K25" s="427">
        <v>0</v>
      </c>
      <c r="L25" s="427">
        <v>0</v>
      </c>
      <c r="M25" s="315" t="s">
        <v>1505</v>
      </c>
      <c r="N25" s="417" t="s">
        <v>610</v>
      </c>
      <c r="O25" s="417"/>
      <c r="Q25" s="439" t="s">
        <v>459</v>
      </c>
      <c r="R25" s="439" t="s">
        <v>554</v>
      </c>
      <c r="S25" s="433"/>
      <c r="T25" s="439" t="s">
        <v>462</v>
      </c>
      <c r="U25" s="439" t="s">
        <v>623</v>
      </c>
      <c r="V25" s="433"/>
    </row>
    <row r="26" spans="1:22" s="405" customFormat="1" ht="19.5" customHeight="1" x14ac:dyDescent="0.2">
      <c r="A26" s="433" t="s">
        <v>696</v>
      </c>
      <c r="B26" s="418" t="s">
        <v>1506</v>
      </c>
      <c r="C26" s="398"/>
      <c r="D26" s="424" t="s">
        <v>1063</v>
      </c>
      <c r="E26" s="424" t="s">
        <v>871</v>
      </c>
      <c r="F26" s="424"/>
      <c r="G26" s="424"/>
      <c r="H26" s="434">
        <v>41390</v>
      </c>
      <c r="I26" s="418" t="s">
        <v>1153</v>
      </c>
      <c r="J26" s="409">
        <v>2923709</v>
      </c>
      <c r="K26" s="409">
        <v>588922</v>
      </c>
      <c r="L26" s="409">
        <v>1044222</v>
      </c>
      <c r="M26" s="420" t="s">
        <v>1512</v>
      </c>
      <c r="P26" s="417" t="s">
        <v>610</v>
      </c>
      <c r="Q26" s="417" t="s">
        <v>687</v>
      </c>
      <c r="R26" s="433" t="s">
        <v>554</v>
      </c>
      <c r="S26" s="433"/>
      <c r="T26" s="433" t="s">
        <v>44</v>
      </c>
      <c r="U26" s="433" t="s">
        <v>44</v>
      </c>
      <c r="V26" s="433"/>
    </row>
    <row r="27" spans="1:22" s="435" customFormat="1" ht="18" customHeight="1" x14ac:dyDescent="0.2">
      <c r="A27" s="433" t="s">
        <v>696</v>
      </c>
      <c r="B27" s="418" t="s">
        <v>1507</v>
      </c>
      <c r="C27" s="398"/>
      <c r="D27" s="274" t="s">
        <v>1484</v>
      </c>
      <c r="E27" s="424"/>
      <c r="F27" s="424"/>
      <c r="G27" s="424"/>
      <c r="H27" s="434">
        <v>41390</v>
      </c>
      <c r="I27" s="439">
        <v>1</v>
      </c>
      <c r="J27" s="427">
        <v>157632</v>
      </c>
      <c r="K27" s="427">
        <v>52763</v>
      </c>
      <c r="L27" s="427">
        <v>61620</v>
      </c>
      <c r="M27" s="420" t="s">
        <v>1510</v>
      </c>
      <c r="N27" s="417"/>
      <c r="O27" s="417" t="s">
        <v>610</v>
      </c>
      <c r="P27" s="415"/>
      <c r="Q27" s="439" t="s">
        <v>1511</v>
      </c>
      <c r="R27" s="439" t="s">
        <v>13</v>
      </c>
      <c r="T27" s="433" t="s">
        <v>511</v>
      </c>
      <c r="U27" s="433" t="s">
        <v>815</v>
      </c>
    </row>
    <row r="28" spans="1:22" s="435" customFormat="1" ht="23.25" customHeight="1" x14ac:dyDescent="0.2">
      <c r="A28" s="433" t="s">
        <v>696</v>
      </c>
      <c r="B28" s="418" t="s">
        <v>1508</v>
      </c>
      <c r="C28" s="398"/>
      <c r="D28" s="274" t="s">
        <v>617</v>
      </c>
      <c r="E28" s="163"/>
      <c r="F28" s="163"/>
      <c r="G28" s="163"/>
      <c r="H28" s="434">
        <v>41390</v>
      </c>
      <c r="I28" s="219">
        <v>3</v>
      </c>
      <c r="J28" s="427">
        <v>377767</v>
      </c>
      <c r="K28" s="427">
        <v>0</v>
      </c>
      <c r="L28" s="427">
        <v>129236</v>
      </c>
      <c r="M28" s="417" t="s">
        <v>1509</v>
      </c>
      <c r="N28" s="421" t="s">
        <v>610</v>
      </c>
      <c r="O28" s="417"/>
      <c r="P28" s="332"/>
      <c r="Q28" s="439" t="s">
        <v>458</v>
      </c>
      <c r="R28" s="433" t="s">
        <v>554</v>
      </c>
      <c r="S28" s="433"/>
      <c r="T28" s="433" t="s">
        <v>573</v>
      </c>
      <c r="U28" s="433" t="s">
        <v>619</v>
      </c>
      <c r="V28" s="433"/>
    </row>
    <row r="29" spans="1:22" s="446" customFormat="1" ht="27.75" customHeight="1" x14ac:dyDescent="0.3">
      <c r="A29" s="542" t="s">
        <v>1180</v>
      </c>
      <c r="B29" s="542"/>
      <c r="C29" s="542"/>
      <c r="D29" s="542"/>
      <c r="E29" s="163"/>
      <c r="F29" s="163"/>
      <c r="G29" s="163"/>
      <c r="H29" s="434"/>
      <c r="I29" s="219"/>
      <c r="J29" s="427"/>
      <c r="K29" s="427"/>
      <c r="L29" s="427"/>
      <c r="M29" s="417"/>
      <c r="N29" s="421"/>
      <c r="O29" s="417"/>
      <c r="P29" s="332"/>
      <c r="Q29" s="457"/>
      <c r="R29" s="445"/>
      <c r="S29" s="445"/>
      <c r="T29" s="445"/>
      <c r="U29" s="445"/>
      <c r="V29" s="445"/>
    </row>
    <row r="30" spans="1:22" s="125" customFormat="1" ht="25.5" customHeight="1" thickBot="1" x14ac:dyDescent="0.25">
      <c r="B30" s="126"/>
      <c r="C30" s="127"/>
      <c r="D30" s="128"/>
      <c r="E30" s="128"/>
      <c r="F30" s="128"/>
      <c r="G30" s="129"/>
      <c r="I30" s="423" t="s">
        <v>455</v>
      </c>
      <c r="J30" s="87">
        <f>SUM(J5:J29)</f>
        <v>13589067</v>
      </c>
      <c r="K30" s="87">
        <f>SUM(K5:K29)</f>
        <v>1123392</v>
      </c>
      <c r="L30" s="87">
        <f>SUM(L5:L29)</f>
        <v>3772908</v>
      </c>
      <c r="O30" s="130"/>
      <c r="P30" s="132"/>
    </row>
    <row r="31" spans="1:22" s="125" customFormat="1" ht="25.5" customHeight="1" thickTop="1" x14ac:dyDescent="0.2">
      <c r="B31" s="126"/>
      <c r="C31" s="130"/>
      <c r="D31" s="128"/>
      <c r="E31" s="128"/>
      <c r="F31" s="128"/>
      <c r="G31" s="129"/>
      <c r="H31" s="130"/>
      <c r="J31" s="90"/>
      <c r="K31" s="127"/>
      <c r="L31" s="90"/>
      <c r="M31" s="430"/>
      <c r="N31" s="416"/>
      <c r="O31" s="416"/>
      <c r="P31" s="416"/>
      <c r="Q31" s="131"/>
      <c r="S31" s="131"/>
      <c r="V31" s="130"/>
    </row>
    <row r="32" spans="1:22" s="125" customFormat="1" ht="25.5" customHeight="1" x14ac:dyDescent="0.2">
      <c r="A32" s="517">
        <f>COUNTIF(A5:A28,A8)</f>
        <v>13</v>
      </c>
      <c r="B32" s="521" t="s">
        <v>823</v>
      </c>
      <c r="C32" s="130"/>
      <c r="D32" s="128"/>
      <c r="E32" s="128"/>
      <c r="F32" s="128"/>
      <c r="G32" s="129"/>
      <c r="H32" s="130"/>
      <c r="J32" s="90"/>
      <c r="K32" s="127"/>
      <c r="L32" s="90"/>
      <c r="M32" s="430"/>
      <c r="N32" s="416"/>
      <c r="O32" s="416"/>
      <c r="P32" s="416"/>
      <c r="Q32" s="131"/>
      <c r="S32" s="131"/>
      <c r="V32" s="130"/>
    </row>
    <row r="33" spans="1:22" s="125" customFormat="1" ht="25.5" customHeight="1" x14ac:dyDescent="0.2">
      <c r="A33" s="517">
        <f>COUNTA(A5:A28)</f>
        <v>24</v>
      </c>
      <c r="B33" s="521"/>
      <c r="C33" s="130"/>
      <c r="D33" s="128"/>
      <c r="E33" s="128"/>
      <c r="F33" s="128"/>
      <c r="G33" s="129"/>
      <c r="H33" s="130"/>
      <c r="J33" s="90"/>
      <c r="K33" s="90"/>
      <c r="L33" s="90"/>
      <c r="M33" s="430"/>
      <c r="N33" s="416"/>
      <c r="O33" s="416"/>
      <c r="P33" s="416"/>
      <c r="Q33" s="131"/>
      <c r="S33" s="131"/>
      <c r="V33" s="130"/>
    </row>
    <row r="34" spans="1:22" s="125" customFormat="1" ht="25.5" customHeight="1" x14ac:dyDescent="0.2">
      <c r="B34" s="126"/>
      <c r="C34" s="130"/>
      <c r="D34" s="128"/>
      <c r="E34" s="128"/>
      <c r="F34" s="128"/>
      <c r="G34" s="129"/>
      <c r="H34" s="130"/>
      <c r="J34" s="90"/>
      <c r="K34" s="90"/>
      <c r="L34" s="90"/>
      <c r="M34" s="430"/>
      <c r="N34" s="431"/>
      <c r="O34" s="431"/>
      <c r="P34" s="431"/>
      <c r="Q34" s="131"/>
      <c r="S34" s="131"/>
      <c r="V34" s="130"/>
    </row>
    <row r="35" spans="1:22" s="125" customFormat="1" ht="25.5" customHeight="1" x14ac:dyDescent="0.2">
      <c r="B35" s="126"/>
      <c r="C35" s="130"/>
      <c r="D35" s="128"/>
      <c r="E35" s="128"/>
      <c r="F35" s="128"/>
      <c r="G35" s="129"/>
      <c r="H35" s="130"/>
      <c r="J35" s="90"/>
      <c r="K35" s="90"/>
      <c r="L35" s="90"/>
      <c r="M35" s="430"/>
      <c r="N35" s="432"/>
      <c r="O35" s="432"/>
      <c r="P35" s="432"/>
      <c r="Q35" s="131"/>
      <c r="S35" s="131"/>
      <c r="V35" s="130"/>
    </row>
    <row r="36" spans="1:22" s="125" customFormat="1" ht="25.5" customHeight="1" x14ac:dyDescent="0.2">
      <c r="B36" s="126"/>
      <c r="C36" s="130"/>
      <c r="D36" s="128"/>
      <c r="E36" s="128"/>
      <c r="F36" s="128"/>
      <c r="G36" s="129"/>
      <c r="H36" s="130"/>
      <c r="J36" s="90"/>
      <c r="K36" s="90"/>
      <c r="L36" s="90"/>
      <c r="M36" s="430"/>
      <c r="N36" s="133"/>
      <c r="O36" s="134"/>
      <c r="P36" s="133"/>
      <c r="Q36" s="131"/>
      <c r="S36" s="131"/>
      <c r="V36" s="130"/>
    </row>
    <row r="37" spans="1:22" s="125" customFormat="1" ht="25.5" customHeight="1" x14ac:dyDescent="0.2">
      <c r="B37" s="126"/>
      <c r="C37" s="130"/>
      <c r="D37" s="128"/>
      <c r="E37" s="128"/>
      <c r="F37" s="128"/>
      <c r="G37" s="129"/>
      <c r="H37" s="130"/>
      <c r="J37" s="90"/>
      <c r="K37" s="90"/>
      <c r="L37" s="90"/>
      <c r="M37" s="430"/>
      <c r="O37" s="131"/>
      <c r="Q37" s="131"/>
      <c r="S37" s="131"/>
      <c r="V37" s="130"/>
    </row>
    <row r="38" spans="1:22" s="125" customFormat="1" ht="25.5" customHeight="1" x14ac:dyDescent="0.2">
      <c r="O38" s="131"/>
      <c r="Q38" s="131"/>
      <c r="S38" s="131"/>
      <c r="V38" s="130"/>
    </row>
    <row r="39" spans="1:22" ht="25.5" customHeight="1" x14ac:dyDescent="0.2">
      <c r="B39" s="53"/>
      <c r="C39" s="53"/>
      <c r="D39" s="53"/>
      <c r="E39" s="53"/>
      <c r="F39" s="53"/>
      <c r="G39" s="53"/>
      <c r="H39" s="53"/>
      <c r="J39" s="53"/>
      <c r="K39" s="53"/>
      <c r="L39" s="53"/>
      <c r="M39" s="53"/>
      <c r="N39" s="125"/>
      <c r="O39" s="131"/>
      <c r="P39" s="125"/>
    </row>
    <row r="40" spans="1:22" ht="25.5" customHeight="1" x14ac:dyDescent="0.2">
      <c r="B40" s="53"/>
      <c r="C40" s="53"/>
      <c r="D40" s="53"/>
      <c r="E40" s="53"/>
      <c r="F40" s="53"/>
      <c r="G40" s="53"/>
      <c r="H40" s="53"/>
      <c r="J40" s="53"/>
      <c r="K40" s="53"/>
      <c r="L40" s="53"/>
      <c r="M40" s="53"/>
      <c r="N40" s="125"/>
      <c r="O40" s="131"/>
      <c r="P40" s="125"/>
    </row>
    <row r="41" spans="1:22" ht="25.5" customHeight="1" x14ac:dyDescent="0.2">
      <c r="B41" s="53"/>
      <c r="C41" s="53"/>
      <c r="D41" s="53"/>
      <c r="E41" s="53"/>
      <c r="F41" s="53"/>
      <c r="G41" s="53"/>
      <c r="H41" s="53"/>
      <c r="J41" s="53"/>
      <c r="K41" s="53"/>
      <c r="L41" s="53"/>
      <c r="M41" s="53"/>
      <c r="N41" s="125"/>
      <c r="O41" s="131"/>
      <c r="P41" s="125"/>
    </row>
    <row r="42" spans="1:22" ht="25.5" customHeight="1" x14ac:dyDescent="0.2">
      <c r="B42" s="53"/>
      <c r="C42" s="53"/>
      <c r="D42" s="53"/>
      <c r="E42" s="53"/>
      <c r="F42" s="53"/>
      <c r="G42" s="53"/>
      <c r="H42" s="53"/>
      <c r="J42" s="53"/>
      <c r="K42" s="53"/>
      <c r="L42" s="53"/>
      <c r="M42" s="53"/>
      <c r="N42" s="125"/>
      <c r="O42" s="131"/>
      <c r="P42" s="125"/>
    </row>
    <row r="43" spans="1:22" ht="25.5" customHeight="1" x14ac:dyDescent="0.2"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125"/>
      <c r="O43" s="131"/>
      <c r="P43" s="125"/>
    </row>
    <row r="44" spans="1:22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25"/>
      <c r="O44" s="131"/>
      <c r="P44" s="125"/>
    </row>
    <row r="45" spans="1:22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25"/>
      <c r="O45" s="131"/>
      <c r="P45" s="125"/>
    </row>
    <row r="46" spans="1:22" ht="13.5" customHeight="1" x14ac:dyDescent="0.2"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125"/>
      <c r="O46" s="131"/>
      <c r="P46" s="125"/>
    </row>
    <row r="47" spans="1:22" ht="13.5" customHeight="1" x14ac:dyDescent="0.2"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125"/>
      <c r="O47" s="131"/>
      <c r="P47" s="125"/>
    </row>
    <row r="48" spans="1:22" ht="13.5" customHeight="1" x14ac:dyDescent="0.2"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125"/>
      <c r="O48" s="131"/>
      <c r="P48" s="125"/>
    </row>
    <row r="49" spans="2:16" ht="13.5" customHeight="1" x14ac:dyDescent="0.2">
      <c r="B49" s="53"/>
      <c r="C49" s="53"/>
      <c r="D49" s="53"/>
      <c r="E49" s="53"/>
      <c r="F49" s="53"/>
      <c r="G49" s="53"/>
      <c r="H49" s="53"/>
      <c r="J49" s="53"/>
      <c r="K49" s="53"/>
      <c r="L49" s="53"/>
      <c r="M49" s="53"/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  <row r="51" spans="2:16" ht="13.5" customHeight="1" x14ac:dyDescent="0.2">
      <c r="B51" s="53"/>
      <c r="C51" s="53"/>
      <c r="D51" s="53"/>
      <c r="E51" s="53"/>
      <c r="F51" s="53"/>
      <c r="G51" s="53"/>
      <c r="H51" s="53"/>
      <c r="J51" s="53"/>
      <c r="K51" s="53"/>
      <c r="L51" s="53"/>
      <c r="M51" s="53"/>
      <c r="N51" s="125"/>
      <c r="O51" s="131"/>
      <c r="P51" s="125"/>
    </row>
    <row r="52" spans="2:16" ht="13.5" customHeight="1" x14ac:dyDescent="0.2">
      <c r="B52" s="53"/>
      <c r="C52" s="53"/>
      <c r="D52" s="53"/>
      <c r="E52" s="53"/>
      <c r="F52" s="53"/>
      <c r="G52" s="53"/>
      <c r="H52" s="53"/>
      <c r="J52" s="53"/>
      <c r="K52" s="53"/>
      <c r="L52" s="53"/>
      <c r="M52" s="53"/>
      <c r="N52" s="125"/>
      <c r="O52" s="131"/>
      <c r="P52" s="125"/>
    </row>
    <row r="53" spans="2:16" ht="13.5" customHeight="1" x14ac:dyDescent="0.2">
      <c r="B53" s="53"/>
      <c r="C53" s="53"/>
      <c r="D53" s="53"/>
      <c r="E53" s="53"/>
      <c r="F53" s="53"/>
      <c r="G53" s="53"/>
      <c r="H53" s="53"/>
      <c r="J53" s="53"/>
      <c r="K53" s="53"/>
      <c r="L53" s="53"/>
      <c r="M53" s="53"/>
      <c r="N53" s="125"/>
      <c r="O53" s="131"/>
      <c r="P53" s="125"/>
    </row>
  </sheetData>
  <autoFilter ref="A4:V4"/>
  <mergeCells count="4">
    <mergeCell ref="N3:P3"/>
    <mergeCell ref="A1:V1"/>
    <mergeCell ref="A2:V2"/>
    <mergeCell ref="A29:D29"/>
  </mergeCells>
  <phoneticPr fontId="0" type="noConversion"/>
  <printOptions horizontalCentered="1" gridLines="1"/>
  <pageMargins left="0.7" right="0.7" top="0.75" bottom="0.75" header="0.3" footer="0.3"/>
  <pageSetup scale="3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"/>
  <sheetViews>
    <sheetView topLeftCell="A10" zoomScale="115" zoomScaleNormal="115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4.7109375" style="55" bestFit="1" customWidth="1"/>
    <col min="11" max="11" width="10.7109375" style="55" customWidth="1"/>
    <col min="12" max="12" width="11.14062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97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97" s="122" customFormat="1" ht="13.5" customHeight="1" x14ac:dyDescent="0.25">
      <c r="A2" s="535" t="s">
        <v>450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97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97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97" s="446" customFormat="1" ht="12" customHeight="1" x14ac:dyDescent="0.2">
      <c r="A5" s="465" t="s">
        <v>696</v>
      </c>
      <c r="B5" s="454" t="s">
        <v>1514</v>
      </c>
      <c r="C5" s="453"/>
      <c r="D5" s="451" t="s">
        <v>669</v>
      </c>
      <c r="E5" s="452"/>
      <c r="F5" s="452"/>
      <c r="G5" s="452"/>
      <c r="H5" s="469">
        <v>41395</v>
      </c>
      <c r="I5" s="455">
        <v>3</v>
      </c>
      <c r="J5" s="460">
        <v>315293</v>
      </c>
      <c r="K5" s="460">
        <v>0</v>
      </c>
      <c r="L5" s="460">
        <v>105985</v>
      </c>
      <c r="M5" s="456" t="s">
        <v>1517</v>
      </c>
      <c r="N5" s="450" t="s">
        <v>610</v>
      </c>
      <c r="O5" s="450"/>
      <c r="P5" s="454"/>
      <c r="Q5" s="450" t="s">
        <v>458</v>
      </c>
      <c r="R5" s="450" t="s">
        <v>554</v>
      </c>
      <c r="S5" s="450"/>
      <c r="T5" s="450" t="s">
        <v>573</v>
      </c>
      <c r="U5" s="450" t="s">
        <v>619</v>
      </c>
      <c r="V5" s="450"/>
      <c r="W5" s="451"/>
      <c r="X5" s="451"/>
    </row>
    <row r="6" spans="1:97" s="447" customFormat="1" ht="12" customHeight="1" x14ac:dyDescent="0.2">
      <c r="A6" s="465" t="s">
        <v>696</v>
      </c>
      <c r="B6" s="454" t="s">
        <v>1515</v>
      </c>
      <c r="C6" s="463"/>
      <c r="D6" s="467" t="s">
        <v>1304</v>
      </c>
      <c r="E6" s="468"/>
      <c r="F6" s="461"/>
      <c r="G6" s="461"/>
      <c r="H6" s="469">
        <v>41395</v>
      </c>
      <c r="I6" s="457">
        <v>3</v>
      </c>
      <c r="J6" s="464">
        <v>310270</v>
      </c>
      <c r="K6" s="464">
        <v>0</v>
      </c>
      <c r="L6" s="464">
        <v>86316</v>
      </c>
      <c r="M6" s="461" t="s">
        <v>1518</v>
      </c>
      <c r="N6" s="457" t="s">
        <v>610</v>
      </c>
      <c r="O6" s="457"/>
      <c r="P6" s="466"/>
      <c r="Q6" s="450" t="s">
        <v>458</v>
      </c>
      <c r="R6" s="459" t="s">
        <v>554</v>
      </c>
      <c r="S6" s="457"/>
      <c r="T6" s="457" t="s">
        <v>573</v>
      </c>
      <c r="U6" s="450" t="s">
        <v>619</v>
      </c>
      <c r="V6" s="450"/>
      <c r="W6" s="451"/>
      <c r="X6" s="451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</row>
    <row r="7" spans="1:97" s="446" customFormat="1" ht="12" customHeight="1" x14ac:dyDescent="0.2">
      <c r="A7" s="465" t="s">
        <v>696</v>
      </c>
      <c r="B7" s="454" t="s">
        <v>1516</v>
      </c>
      <c r="C7" s="478"/>
      <c r="D7" s="451" t="s">
        <v>1480</v>
      </c>
      <c r="E7" s="451"/>
      <c r="F7" s="451"/>
      <c r="G7" s="451"/>
      <c r="H7" s="469">
        <v>41395</v>
      </c>
      <c r="I7" s="462">
        <v>3</v>
      </c>
      <c r="J7" s="449">
        <v>460841</v>
      </c>
      <c r="K7" s="449">
        <v>0</v>
      </c>
      <c r="L7" s="449">
        <v>115666</v>
      </c>
      <c r="M7" s="448" t="s">
        <v>1519</v>
      </c>
      <c r="N7" s="451"/>
      <c r="O7" s="462" t="s">
        <v>610</v>
      </c>
      <c r="P7" s="462"/>
      <c r="Q7" s="462" t="s">
        <v>458</v>
      </c>
      <c r="R7" s="462" t="s">
        <v>554</v>
      </c>
      <c r="S7" s="462"/>
      <c r="T7" s="462" t="s">
        <v>573</v>
      </c>
      <c r="U7" s="462" t="s">
        <v>619</v>
      </c>
      <c r="V7" s="451"/>
      <c r="W7" s="451"/>
      <c r="X7" s="451"/>
    </row>
    <row r="8" spans="1:97" s="446" customFormat="1" ht="12.75" customHeight="1" x14ac:dyDescent="0.2">
      <c r="A8" s="445" t="s">
        <v>696</v>
      </c>
      <c r="B8" s="418" t="s">
        <v>1520</v>
      </c>
      <c r="C8" s="425"/>
      <c r="D8" s="274" t="s">
        <v>759</v>
      </c>
      <c r="E8" s="417"/>
      <c r="F8" s="285"/>
      <c r="G8" s="285"/>
      <c r="H8" s="434">
        <v>41396</v>
      </c>
      <c r="I8" s="296">
        <v>3</v>
      </c>
      <c r="J8" s="427">
        <v>1808092</v>
      </c>
      <c r="K8" s="427">
        <v>464280</v>
      </c>
      <c r="L8" s="427">
        <v>522626</v>
      </c>
      <c r="M8" s="337" t="s">
        <v>1521</v>
      </c>
      <c r="O8" s="458" t="s">
        <v>610</v>
      </c>
      <c r="P8" s="445"/>
      <c r="Q8" s="445" t="s">
        <v>1522</v>
      </c>
      <c r="R8" s="445" t="s">
        <v>554</v>
      </c>
      <c r="S8" s="445"/>
      <c r="T8" s="445" t="s">
        <v>558</v>
      </c>
      <c r="U8" s="445" t="s">
        <v>609</v>
      </c>
      <c r="V8" s="445"/>
    </row>
    <row r="9" spans="1:97" s="274" customFormat="1" ht="12.75" customHeight="1" x14ac:dyDescent="0.2">
      <c r="A9" s="246" t="s">
        <v>696</v>
      </c>
      <c r="B9" s="239" t="s">
        <v>1523</v>
      </c>
      <c r="C9" s="463"/>
      <c r="D9" s="237" t="s">
        <v>731</v>
      </c>
      <c r="E9" s="237"/>
      <c r="F9" s="237"/>
      <c r="G9" s="237"/>
      <c r="H9" s="434">
        <v>41400</v>
      </c>
      <c r="I9" s="458">
        <v>4</v>
      </c>
      <c r="J9" s="427">
        <v>623461</v>
      </c>
      <c r="K9" s="427">
        <v>0</v>
      </c>
      <c r="L9" s="427">
        <v>205079</v>
      </c>
      <c r="M9" s="238" t="s">
        <v>1524</v>
      </c>
      <c r="N9" s="421" t="s">
        <v>610</v>
      </c>
      <c r="O9" s="238"/>
      <c r="P9" s="238"/>
      <c r="Q9" s="458" t="s">
        <v>459</v>
      </c>
      <c r="R9" s="458" t="s">
        <v>554</v>
      </c>
      <c r="S9" s="238"/>
      <c r="T9" s="457" t="s">
        <v>573</v>
      </c>
      <c r="U9" s="403" t="s">
        <v>619</v>
      </c>
      <c r="V9" s="458"/>
    </row>
    <row r="10" spans="1:97" s="446" customFormat="1" ht="12.75" customHeight="1" x14ac:dyDescent="0.2">
      <c r="A10" s="445" t="s">
        <v>696</v>
      </c>
      <c r="B10" s="332" t="s">
        <v>1525</v>
      </c>
      <c r="C10" s="398"/>
      <c r="D10" s="408" t="s">
        <v>1050</v>
      </c>
      <c r="E10" s="408"/>
      <c r="F10" s="408"/>
      <c r="G10" s="408"/>
      <c r="H10" s="434">
        <v>41402</v>
      </c>
      <c r="I10" s="332" t="s">
        <v>1052</v>
      </c>
      <c r="J10" s="330">
        <v>350000</v>
      </c>
      <c r="K10" s="330">
        <v>0</v>
      </c>
      <c r="L10" s="330">
        <v>70844</v>
      </c>
      <c r="M10" s="337" t="s">
        <v>1526</v>
      </c>
      <c r="N10" s="304"/>
      <c r="O10" s="336" t="s">
        <v>610</v>
      </c>
      <c r="P10" s="223"/>
      <c r="Q10" s="336" t="s">
        <v>1054</v>
      </c>
      <c r="R10" s="335" t="s">
        <v>554</v>
      </c>
      <c r="S10" s="335"/>
      <c r="T10" s="335" t="s">
        <v>633</v>
      </c>
      <c r="U10" s="335" t="s">
        <v>633</v>
      </c>
      <c r="V10" s="335"/>
    </row>
    <row r="11" spans="1:97" s="446" customFormat="1" ht="12.75" customHeight="1" x14ac:dyDescent="0.2">
      <c r="A11" s="445" t="s">
        <v>696</v>
      </c>
      <c r="B11" s="332" t="s">
        <v>1527</v>
      </c>
      <c r="C11" s="455"/>
      <c r="D11" s="424" t="s">
        <v>1383</v>
      </c>
      <c r="E11" s="424"/>
      <c r="F11" s="423"/>
      <c r="G11" s="423"/>
      <c r="H11" s="434">
        <v>41404</v>
      </c>
      <c r="I11" s="296">
        <v>1</v>
      </c>
      <c r="J11" s="427">
        <v>149981</v>
      </c>
      <c r="K11" s="427">
        <v>0</v>
      </c>
      <c r="L11" s="427">
        <v>42972</v>
      </c>
      <c r="M11" s="337" t="s">
        <v>1528</v>
      </c>
      <c r="N11" s="445" t="s">
        <v>610</v>
      </c>
      <c r="P11" s="426"/>
      <c r="Q11" s="458" t="s">
        <v>1385</v>
      </c>
      <c r="R11" s="458" t="s">
        <v>554</v>
      </c>
      <c r="S11" s="446" t="s">
        <v>1529</v>
      </c>
      <c r="T11" s="445" t="s">
        <v>460</v>
      </c>
      <c r="U11" s="445" t="s">
        <v>609</v>
      </c>
    </row>
    <row r="12" spans="1:97" s="446" customFormat="1" ht="12" customHeight="1" x14ac:dyDescent="0.2">
      <c r="A12" s="465" t="s">
        <v>696</v>
      </c>
      <c r="B12" s="454" t="s">
        <v>1530</v>
      </c>
      <c r="C12" s="478"/>
      <c r="D12" s="451" t="s">
        <v>1480</v>
      </c>
      <c r="E12" s="451"/>
      <c r="F12" s="451"/>
      <c r="G12" s="451"/>
      <c r="H12" s="434">
        <v>41404</v>
      </c>
      <c r="I12" s="462">
        <v>3</v>
      </c>
      <c r="J12" s="449">
        <v>297976</v>
      </c>
      <c r="K12" s="449">
        <v>0</v>
      </c>
      <c r="L12" s="449">
        <v>101939</v>
      </c>
      <c r="M12" s="448" t="s">
        <v>1538</v>
      </c>
      <c r="N12" s="451"/>
      <c r="O12" s="462" t="s">
        <v>610</v>
      </c>
      <c r="P12" s="462"/>
      <c r="Q12" s="457" t="s">
        <v>459</v>
      </c>
      <c r="R12" s="462" t="s">
        <v>554</v>
      </c>
      <c r="S12" s="462"/>
      <c r="T12" s="462" t="s">
        <v>573</v>
      </c>
      <c r="U12" s="462" t="s">
        <v>619</v>
      </c>
      <c r="V12" s="451"/>
      <c r="W12" s="451"/>
      <c r="X12" s="451"/>
    </row>
    <row r="13" spans="1:97" s="446" customFormat="1" ht="12.75" customHeight="1" x14ac:dyDescent="0.2">
      <c r="A13" s="445" t="s">
        <v>696</v>
      </c>
      <c r="B13" s="418" t="s">
        <v>1531</v>
      </c>
      <c r="C13" s="425"/>
      <c r="D13" s="424" t="s">
        <v>962</v>
      </c>
      <c r="E13" s="423"/>
      <c r="F13" s="423"/>
      <c r="G13" s="423"/>
      <c r="H13" s="434">
        <v>41404</v>
      </c>
      <c r="I13" s="296">
        <v>3</v>
      </c>
      <c r="J13" s="427">
        <v>296712</v>
      </c>
      <c r="K13" s="427">
        <v>0</v>
      </c>
      <c r="L13" s="427">
        <v>67767</v>
      </c>
      <c r="M13" s="420" t="s">
        <v>1539</v>
      </c>
      <c r="N13" s="445" t="s">
        <v>610</v>
      </c>
      <c r="P13" s="426"/>
      <c r="Q13" s="445" t="s">
        <v>635</v>
      </c>
      <c r="R13" s="458" t="s">
        <v>554</v>
      </c>
      <c r="S13" s="446" t="s">
        <v>1540</v>
      </c>
      <c r="T13" s="462" t="s">
        <v>573</v>
      </c>
      <c r="U13" s="445" t="s">
        <v>619</v>
      </c>
    </row>
    <row r="14" spans="1:97" s="274" customFormat="1" ht="12.75" customHeight="1" x14ac:dyDescent="0.2">
      <c r="A14" s="246" t="s">
        <v>723</v>
      </c>
      <c r="B14" s="239" t="s">
        <v>1532</v>
      </c>
      <c r="C14" s="463"/>
      <c r="D14" s="237" t="s">
        <v>1127</v>
      </c>
      <c r="E14" s="237"/>
      <c r="F14" s="237"/>
      <c r="G14" s="237"/>
      <c r="H14" s="434">
        <v>41404</v>
      </c>
      <c r="I14" s="458">
        <v>2</v>
      </c>
      <c r="J14" s="427">
        <v>254835</v>
      </c>
      <c r="K14" s="427">
        <v>0</v>
      </c>
      <c r="L14" s="427">
        <v>54778</v>
      </c>
      <c r="M14" s="238" t="s">
        <v>1533</v>
      </c>
      <c r="N14" s="421" t="s">
        <v>610</v>
      </c>
      <c r="O14" s="238"/>
      <c r="P14" s="458"/>
      <c r="Q14" s="458" t="s">
        <v>459</v>
      </c>
      <c r="R14" s="458" t="s">
        <v>554</v>
      </c>
      <c r="S14" s="238"/>
      <c r="T14" s="457" t="s">
        <v>460</v>
      </c>
      <c r="U14" s="403" t="s">
        <v>609</v>
      </c>
      <c r="V14" s="458" t="s">
        <v>653</v>
      </c>
    </row>
    <row r="15" spans="1:97" s="274" customFormat="1" ht="12.75" customHeight="1" x14ac:dyDescent="0.2">
      <c r="A15" s="246" t="s">
        <v>605</v>
      </c>
      <c r="B15" s="239" t="s">
        <v>1534</v>
      </c>
      <c r="C15" s="463">
        <v>995992</v>
      </c>
      <c r="D15" s="237" t="s">
        <v>1535</v>
      </c>
      <c r="E15" s="237"/>
      <c r="F15" s="237"/>
      <c r="G15" s="237"/>
      <c r="H15" s="434">
        <v>41404</v>
      </c>
      <c r="I15" s="458">
        <v>1</v>
      </c>
      <c r="J15" s="427">
        <v>5000</v>
      </c>
      <c r="K15" s="427">
        <v>2100</v>
      </c>
      <c r="L15" s="427">
        <v>0</v>
      </c>
      <c r="M15" s="238" t="s">
        <v>1536</v>
      </c>
      <c r="N15" s="421"/>
      <c r="O15" s="238"/>
      <c r="P15" s="421" t="s">
        <v>610</v>
      </c>
      <c r="Q15" s="458" t="s">
        <v>1537</v>
      </c>
      <c r="R15" s="458" t="s">
        <v>553</v>
      </c>
      <c r="S15" s="238"/>
      <c r="T15" s="457" t="s">
        <v>608</v>
      </c>
      <c r="U15" s="403" t="s">
        <v>609</v>
      </c>
      <c r="V15" s="458" t="s">
        <v>653</v>
      </c>
    </row>
    <row r="16" spans="1:97" s="446" customFormat="1" ht="12.75" customHeight="1" x14ac:dyDescent="0.2">
      <c r="A16" s="445" t="s">
        <v>696</v>
      </c>
      <c r="B16" s="418" t="s">
        <v>1541</v>
      </c>
      <c r="C16" s="425"/>
      <c r="D16" s="424" t="s">
        <v>980</v>
      </c>
      <c r="E16" s="424"/>
      <c r="F16" s="423"/>
      <c r="G16" s="423"/>
      <c r="H16" s="434">
        <v>41407</v>
      </c>
      <c r="I16" s="296">
        <v>1</v>
      </c>
      <c r="J16" s="427">
        <v>8000</v>
      </c>
      <c r="K16" s="427">
        <v>0</v>
      </c>
      <c r="L16" s="427">
        <v>1651</v>
      </c>
      <c r="M16" s="337" t="s">
        <v>1542</v>
      </c>
      <c r="N16" s="445" t="s">
        <v>610</v>
      </c>
      <c r="P16" s="426"/>
      <c r="Q16" s="458" t="s">
        <v>635</v>
      </c>
      <c r="R16" s="458" t="s">
        <v>554</v>
      </c>
      <c r="S16" s="446" t="s">
        <v>1569</v>
      </c>
      <c r="T16" s="445" t="s">
        <v>573</v>
      </c>
      <c r="U16" s="445" t="s">
        <v>619</v>
      </c>
    </row>
    <row r="17" spans="1:97" s="274" customFormat="1" ht="12.75" customHeight="1" x14ac:dyDescent="0.2">
      <c r="A17" s="246" t="s">
        <v>605</v>
      </c>
      <c r="B17" s="239" t="s">
        <v>1543</v>
      </c>
      <c r="C17" s="463"/>
      <c r="D17" s="237" t="s">
        <v>1073</v>
      </c>
      <c r="E17" s="237"/>
      <c r="F17" s="237"/>
      <c r="G17" s="237"/>
      <c r="H17" s="434">
        <v>41408</v>
      </c>
      <c r="I17" s="458">
        <v>1</v>
      </c>
      <c r="J17" s="427">
        <v>249068</v>
      </c>
      <c r="K17" s="427">
        <v>68371</v>
      </c>
      <c r="L17" s="427">
        <v>84650</v>
      </c>
      <c r="M17" s="238" t="s">
        <v>1544</v>
      </c>
      <c r="N17" s="421"/>
      <c r="O17" s="462" t="s">
        <v>610</v>
      </c>
      <c r="P17" s="421"/>
      <c r="Q17" s="458" t="s">
        <v>465</v>
      </c>
      <c r="R17" s="458" t="s">
        <v>13</v>
      </c>
      <c r="S17" s="238"/>
      <c r="T17" s="457" t="s">
        <v>511</v>
      </c>
      <c r="U17" s="403" t="s">
        <v>609</v>
      </c>
      <c r="V17" s="458"/>
    </row>
    <row r="18" spans="1:97" s="446" customFormat="1" ht="12.75" customHeight="1" x14ac:dyDescent="0.2">
      <c r="A18" s="445" t="s">
        <v>696</v>
      </c>
      <c r="B18" s="418" t="s">
        <v>1545</v>
      </c>
      <c r="C18" s="425"/>
      <c r="D18" s="424" t="s">
        <v>980</v>
      </c>
      <c r="E18" s="424"/>
      <c r="F18" s="423"/>
      <c r="G18" s="423"/>
      <c r="H18" s="434">
        <v>41410</v>
      </c>
      <c r="I18" s="296">
        <v>1</v>
      </c>
      <c r="J18" s="427">
        <v>27000</v>
      </c>
      <c r="K18" s="427">
        <v>0</v>
      </c>
      <c r="L18" s="427">
        <v>9237</v>
      </c>
      <c r="M18" s="337" t="s">
        <v>1547</v>
      </c>
      <c r="N18" s="445" t="s">
        <v>610</v>
      </c>
      <c r="P18" s="426"/>
      <c r="Q18" s="458" t="s">
        <v>635</v>
      </c>
      <c r="R18" s="458" t="s">
        <v>554</v>
      </c>
      <c r="S18" s="446" t="s">
        <v>1546</v>
      </c>
      <c r="T18" s="445" t="s">
        <v>573</v>
      </c>
      <c r="U18" s="445" t="s">
        <v>619</v>
      </c>
    </row>
    <row r="19" spans="1:97" s="274" customFormat="1" ht="12.75" customHeight="1" x14ac:dyDescent="0.2">
      <c r="A19" s="246" t="s">
        <v>723</v>
      </c>
      <c r="B19" s="239" t="s">
        <v>1548</v>
      </c>
      <c r="C19" s="463"/>
      <c r="D19" s="237" t="s">
        <v>1167</v>
      </c>
      <c r="E19" s="237"/>
      <c r="F19" s="237"/>
      <c r="G19" s="237"/>
      <c r="H19" s="434">
        <v>41410</v>
      </c>
      <c r="I19" s="458">
        <v>1</v>
      </c>
      <c r="J19" s="427">
        <v>5367.71</v>
      </c>
      <c r="K19" s="427">
        <v>2187</v>
      </c>
      <c r="L19" s="427">
        <v>397.71</v>
      </c>
      <c r="M19" s="238" t="s">
        <v>1549</v>
      </c>
      <c r="N19" s="421" t="s">
        <v>610</v>
      </c>
      <c r="O19" s="462"/>
      <c r="P19" s="421"/>
      <c r="Q19" s="458" t="s">
        <v>1550</v>
      </c>
      <c r="R19" s="458" t="s">
        <v>13</v>
      </c>
      <c r="S19" s="238"/>
      <c r="T19" s="457" t="s">
        <v>1551</v>
      </c>
      <c r="U19" s="403" t="s">
        <v>1551</v>
      </c>
      <c r="V19" s="458" t="s">
        <v>653</v>
      </c>
    </row>
    <row r="20" spans="1:97" s="446" customFormat="1" ht="12.6" customHeight="1" x14ac:dyDescent="0.2">
      <c r="A20" s="445" t="s">
        <v>696</v>
      </c>
      <c r="B20" s="418" t="s">
        <v>1552</v>
      </c>
      <c r="C20" s="425"/>
      <c r="D20" s="424" t="s">
        <v>1450</v>
      </c>
      <c r="E20" s="423"/>
      <c r="F20" s="423"/>
      <c r="G20" s="423"/>
      <c r="H20" s="434">
        <v>41411</v>
      </c>
      <c r="I20" s="457">
        <v>3</v>
      </c>
      <c r="J20" s="427">
        <v>149742</v>
      </c>
      <c r="K20" s="427">
        <v>0</v>
      </c>
      <c r="L20" s="427">
        <v>50304</v>
      </c>
      <c r="M20" s="420" t="s">
        <v>1553</v>
      </c>
      <c r="N20" s="417"/>
      <c r="O20" s="417" t="s">
        <v>610</v>
      </c>
      <c r="P20" s="426"/>
      <c r="Q20" s="458" t="s">
        <v>1452</v>
      </c>
      <c r="R20" s="458" t="s">
        <v>554</v>
      </c>
      <c r="T20" s="445" t="s">
        <v>547</v>
      </c>
      <c r="U20" s="445" t="s">
        <v>619</v>
      </c>
    </row>
    <row r="21" spans="1:97" s="446" customFormat="1" ht="12.75" customHeight="1" x14ac:dyDescent="0.2">
      <c r="A21" s="445" t="s">
        <v>696</v>
      </c>
      <c r="B21" s="332" t="s">
        <v>1554</v>
      </c>
      <c r="C21" s="407"/>
      <c r="D21" s="337" t="s">
        <v>702</v>
      </c>
      <c r="E21" s="408"/>
      <c r="F21" s="408"/>
      <c r="G21" s="337"/>
      <c r="H21" s="434">
        <v>41411</v>
      </c>
      <c r="I21" s="332" t="s">
        <v>1555</v>
      </c>
      <c r="J21" s="338">
        <v>480294</v>
      </c>
      <c r="K21" s="338">
        <v>0</v>
      </c>
      <c r="L21" s="427">
        <v>133058</v>
      </c>
      <c r="M21" s="337" t="s">
        <v>1556</v>
      </c>
      <c r="N21" s="336" t="s">
        <v>610</v>
      </c>
      <c r="Q21" s="458" t="s">
        <v>1557</v>
      </c>
      <c r="R21" s="462" t="s">
        <v>554</v>
      </c>
      <c r="S21" s="335"/>
      <c r="T21" s="457" t="s">
        <v>608</v>
      </c>
      <c r="U21" s="403" t="s">
        <v>609</v>
      </c>
      <c r="V21" s="335"/>
    </row>
    <row r="22" spans="1:97" s="446" customFormat="1" ht="12.75" customHeight="1" x14ac:dyDescent="0.2">
      <c r="A22" s="246" t="s">
        <v>605</v>
      </c>
      <c r="B22" s="239" t="s">
        <v>1558</v>
      </c>
      <c r="C22" s="463"/>
      <c r="D22" s="237" t="s">
        <v>1559</v>
      </c>
      <c r="E22" s="408"/>
      <c r="F22" s="408"/>
      <c r="G22" s="337"/>
      <c r="H22" s="434">
        <v>41408</v>
      </c>
      <c r="I22" s="458">
        <v>2</v>
      </c>
      <c r="J22" s="338">
        <v>128028</v>
      </c>
      <c r="K22" s="338">
        <v>48883</v>
      </c>
      <c r="L22" s="427">
        <v>60522</v>
      </c>
      <c r="M22" s="337" t="s">
        <v>1560</v>
      </c>
      <c r="N22" s="336"/>
      <c r="O22" s="336"/>
      <c r="P22" s="421" t="s">
        <v>610</v>
      </c>
      <c r="Q22" s="458" t="s">
        <v>465</v>
      </c>
      <c r="R22" s="458" t="s">
        <v>13</v>
      </c>
      <c r="S22" s="480" t="s">
        <v>1540</v>
      </c>
      <c r="T22" s="457" t="s">
        <v>511</v>
      </c>
      <c r="U22" s="403" t="s">
        <v>609</v>
      </c>
      <c r="V22" s="335"/>
    </row>
    <row r="23" spans="1:97" s="446" customFormat="1" ht="12.75" customHeight="1" x14ac:dyDescent="0.2">
      <c r="A23" s="445" t="s">
        <v>696</v>
      </c>
      <c r="B23" s="418" t="s">
        <v>1561</v>
      </c>
      <c r="C23" s="425"/>
      <c r="D23" s="446" t="s">
        <v>806</v>
      </c>
      <c r="E23" s="222"/>
      <c r="F23" s="222"/>
      <c r="G23" s="222"/>
      <c r="H23" s="434">
        <v>41416</v>
      </c>
      <c r="I23" s="226">
        <v>2</v>
      </c>
      <c r="J23" s="427">
        <v>199999</v>
      </c>
      <c r="K23" s="427">
        <v>0</v>
      </c>
      <c r="L23" s="427">
        <v>68421</v>
      </c>
      <c r="M23" s="420" t="s">
        <v>1562</v>
      </c>
      <c r="N23" s="215"/>
      <c r="P23" s="421" t="s">
        <v>610</v>
      </c>
      <c r="Q23" s="445" t="s">
        <v>459</v>
      </c>
      <c r="R23" s="445" t="s">
        <v>554</v>
      </c>
      <c r="S23" s="445"/>
      <c r="T23" s="445" t="s">
        <v>608</v>
      </c>
      <c r="U23" s="445" t="s">
        <v>609</v>
      </c>
      <c r="V23" s="445"/>
    </row>
    <row r="24" spans="1:97" s="446" customFormat="1" ht="12.75" customHeight="1" x14ac:dyDescent="0.2">
      <c r="A24" s="489" t="s">
        <v>696</v>
      </c>
      <c r="B24" s="493" t="s">
        <v>1566</v>
      </c>
      <c r="C24" s="490"/>
      <c r="D24" s="484" t="s">
        <v>1567</v>
      </c>
      <c r="E24" s="487"/>
      <c r="F24" s="487"/>
      <c r="G24" s="491"/>
      <c r="H24" s="481">
        <v>41418</v>
      </c>
      <c r="I24" s="483">
        <v>1</v>
      </c>
      <c r="J24" s="488">
        <v>84932</v>
      </c>
      <c r="K24" s="488">
        <v>0</v>
      </c>
      <c r="L24" s="494">
        <v>29056</v>
      </c>
      <c r="M24" s="491" t="s">
        <v>1568</v>
      </c>
      <c r="N24" s="486" t="s">
        <v>610</v>
      </c>
      <c r="O24" s="486"/>
      <c r="P24" s="482"/>
      <c r="Q24" s="489" t="s">
        <v>459</v>
      </c>
      <c r="R24" s="489" t="s">
        <v>554</v>
      </c>
      <c r="S24" s="495"/>
      <c r="T24" s="489" t="s">
        <v>15</v>
      </c>
      <c r="U24" s="489" t="s">
        <v>619</v>
      </c>
      <c r="V24" s="485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</row>
    <row r="25" spans="1:97" s="446" customFormat="1" ht="12.75" customHeight="1" x14ac:dyDescent="0.2">
      <c r="A25" s="489" t="s">
        <v>628</v>
      </c>
      <c r="B25" s="493" t="s">
        <v>1570</v>
      </c>
      <c r="C25" s="490"/>
      <c r="D25" s="484" t="s">
        <v>779</v>
      </c>
      <c r="E25" s="487"/>
      <c r="F25" s="487"/>
      <c r="G25" s="491"/>
      <c r="H25" s="481">
        <v>41422</v>
      </c>
      <c r="I25" s="483">
        <v>2</v>
      </c>
      <c r="J25" s="488">
        <v>139922</v>
      </c>
      <c r="K25" s="488">
        <v>69961</v>
      </c>
      <c r="L25" s="494">
        <v>60139</v>
      </c>
      <c r="M25" s="491" t="s">
        <v>1571</v>
      </c>
      <c r="N25" s="486" t="s">
        <v>610</v>
      </c>
      <c r="O25" s="486"/>
      <c r="P25" s="482"/>
      <c r="Q25" s="489" t="s">
        <v>1572</v>
      </c>
      <c r="R25" s="489" t="s">
        <v>13</v>
      </c>
      <c r="S25" s="495"/>
      <c r="T25" s="445" t="s">
        <v>547</v>
      </c>
      <c r="U25" s="445" t="s">
        <v>619</v>
      </c>
      <c r="V25" s="485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</row>
    <row r="26" spans="1:97" s="446" customFormat="1" ht="12.75" customHeight="1" x14ac:dyDescent="0.2">
      <c r="A26" s="445" t="s">
        <v>823</v>
      </c>
      <c r="B26" s="418" t="s">
        <v>1573</v>
      </c>
      <c r="C26" s="398"/>
      <c r="D26" s="424" t="s">
        <v>731</v>
      </c>
      <c r="E26" s="340"/>
      <c r="F26" s="424"/>
      <c r="G26" s="424"/>
      <c r="H26" s="434">
        <v>41422</v>
      </c>
      <c r="I26" s="219">
        <v>3</v>
      </c>
      <c r="J26" s="427">
        <v>99942</v>
      </c>
      <c r="K26" s="427">
        <v>0</v>
      </c>
      <c r="L26" s="427">
        <v>34191</v>
      </c>
      <c r="M26" s="337" t="s">
        <v>1574</v>
      </c>
      <c r="N26" s="421" t="s">
        <v>610</v>
      </c>
      <c r="O26" s="417"/>
      <c r="P26" s="415"/>
      <c r="Q26" s="445" t="s">
        <v>458</v>
      </c>
      <c r="R26" s="445" t="s">
        <v>554</v>
      </c>
      <c r="S26" s="446" t="s">
        <v>1455</v>
      </c>
      <c r="T26" s="445" t="s">
        <v>573</v>
      </c>
      <c r="U26" s="445" t="s">
        <v>619</v>
      </c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</row>
    <row r="27" spans="1:97" s="446" customFormat="1" ht="12.75" customHeight="1" x14ac:dyDescent="0.2">
      <c r="A27" s="445" t="s">
        <v>823</v>
      </c>
      <c r="B27" s="493" t="s">
        <v>1575</v>
      </c>
      <c r="C27" s="490"/>
      <c r="D27" s="484" t="s">
        <v>731</v>
      </c>
      <c r="E27" s="487"/>
      <c r="F27" s="487"/>
      <c r="G27" s="491"/>
      <c r="H27" s="481">
        <v>41422</v>
      </c>
      <c r="I27" s="483">
        <v>3</v>
      </c>
      <c r="J27" s="488">
        <v>179492</v>
      </c>
      <c r="K27" s="488">
        <v>83196</v>
      </c>
      <c r="L27" s="494">
        <v>48004</v>
      </c>
      <c r="M27" s="491" t="s">
        <v>1576</v>
      </c>
      <c r="N27" s="486" t="s">
        <v>610</v>
      </c>
      <c r="O27" s="486"/>
      <c r="P27" s="482"/>
      <c r="Q27" s="489" t="s">
        <v>684</v>
      </c>
      <c r="R27" s="489" t="s">
        <v>554</v>
      </c>
      <c r="S27" s="491" t="s">
        <v>1577</v>
      </c>
      <c r="T27" s="445" t="s">
        <v>573</v>
      </c>
      <c r="U27" s="445" t="s">
        <v>619</v>
      </c>
      <c r="V27" s="485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</row>
    <row r="28" spans="1:97" s="446" customFormat="1" ht="12.75" customHeight="1" x14ac:dyDescent="0.2">
      <c r="A28" s="489" t="s">
        <v>628</v>
      </c>
      <c r="B28" s="493" t="s">
        <v>1578</v>
      </c>
      <c r="C28" s="490"/>
      <c r="D28" s="484" t="s">
        <v>1580</v>
      </c>
      <c r="E28" s="487"/>
      <c r="F28" s="487"/>
      <c r="G28" s="491"/>
      <c r="H28" s="481">
        <v>41422</v>
      </c>
      <c r="I28" s="483">
        <v>2</v>
      </c>
      <c r="J28" s="488">
        <v>448321</v>
      </c>
      <c r="K28" s="488">
        <v>0</v>
      </c>
      <c r="L28" s="494">
        <v>105814</v>
      </c>
      <c r="M28" s="491" t="s">
        <v>1581</v>
      </c>
      <c r="N28" s="486" t="s">
        <v>610</v>
      </c>
      <c r="O28" s="486"/>
      <c r="P28" s="482"/>
      <c r="Q28" s="489" t="s">
        <v>635</v>
      </c>
      <c r="R28" s="489" t="s">
        <v>554</v>
      </c>
      <c r="S28" s="495"/>
      <c r="T28" s="445" t="s">
        <v>547</v>
      </c>
      <c r="U28" s="445" t="s">
        <v>619</v>
      </c>
      <c r="V28" s="485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</row>
    <row r="29" spans="1:97" s="446" customFormat="1" ht="12.75" customHeight="1" x14ac:dyDescent="0.2">
      <c r="A29" s="489" t="s">
        <v>628</v>
      </c>
      <c r="B29" s="493" t="s">
        <v>1579</v>
      </c>
      <c r="C29" s="490"/>
      <c r="D29" s="484" t="s">
        <v>1583</v>
      </c>
      <c r="E29" s="487"/>
      <c r="F29" s="487"/>
      <c r="G29" s="491"/>
      <c r="H29" s="481">
        <v>41422</v>
      </c>
      <c r="I29" s="483">
        <v>3</v>
      </c>
      <c r="J29" s="488">
        <v>542172</v>
      </c>
      <c r="K29" s="488">
        <v>0</v>
      </c>
      <c r="L29" s="494">
        <v>143386</v>
      </c>
      <c r="M29" s="491" t="s">
        <v>1582</v>
      </c>
      <c r="N29" s="486"/>
      <c r="O29" s="417" t="s">
        <v>610</v>
      </c>
      <c r="P29" s="482"/>
      <c r="Q29" s="489"/>
      <c r="R29" s="489"/>
      <c r="S29" s="495"/>
      <c r="T29" s="445" t="s">
        <v>59</v>
      </c>
      <c r="U29" s="445" t="s">
        <v>623</v>
      </c>
      <c r="V29" s="485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</row>
    <row r="30" spans="1:97" s="125" customFormat="1" ht="19.5" thickBot="1" x14ac:dyDescent="0.35">
      <c r="A30" s="543" t="s">
        <v>1180</v>
      </c>
      <c r="B30" s="543"/>
      <c r="C30" s="543"/>
      <c r="D30" s="543"/>
      <c r="E30" s="128"/>
      <c r="F30" s="128"/>
      <c r="G30" s="129"/>
      <c r="I30" s="138" t="s">
        <v>455</v>
      </c>
      <c r="J30" s="87">
        <f>SUM(J5:J29)</f>
        <v>7614740.71</v>
      </c>
      <c r="K30" s="87">
        <f t="shared" ref="K30:L30" si="0">SUM(K5:K29)</f>
        <v>738978</v>
      </c>
      <c r="L30" s="87">
        <f t="shared" si="0"/>
        <v>2202802.71</v>
      </c>
      <c r="O30" s="130"/>
      <c r="P30" s="132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</row>
    <row r="31" spans="1:97" ht="13.5" customHeight="1" thickTop="1" x14ac:dyDescent="0.2">
      <c r="K31" s="54"/>
      <c r="N31" s="135"/>
      <c r="O31" s="135"/>
      <c r="P31" s="135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</row>
    <row r="32" spans="1:97" ht="13.5" customHeight="1" x14ac:dyDescent="0.2">
      <c r="K32" s="54"/>
      <c r="N32" s="135"/>
      <c r="O32" s="135"/>
      <c r="P32" s="135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</row>
    <row r="33" spans="1:97" ht="13.5" customHeight="1" x14ac:dyDescent="0.2">
      <c r="A33" s="516">
        <f>COUNTIF(A5:A29,A5)</f>
        <v>15</v>
      </c>
      <c r="N33" s="135"/>
      <c r="O33" s="135"/>
      <c r="P33" s="135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/>
      <c r="BN33" s="479"/>
      <c r="BO33" s="479"/>
      <c r="BP33" s="479"/>
      <c r="BQ33" s="479"/>
      <c r="BR33" s="479"/>
      <c r="BS33" s="479"/>
      <c r="BT33" s="479"/>
      <c r="BU33" s="479"/>
      <c r="BV33" s="479"/>
      <c r="BW33" s="479"/>
      <c r="BX33" s="479"/>
      <c r="BY33" s="479"/>
      <c r="BZ33" s="479"/>
      <c r="CA33" s="479"/>
      <c r="CB33" s="479"/>
      <c r="CC33" s="479"/>
      <c r="CD33" s="479"/>
      <c r="CE33" s="479"/>
      <c r="CF33" s="479"/>
      <c r="CG33" s="479"/>
      <c r="CH33" s="479"/>
      <c r="CI33" s="479"/>
      <c r="CJ33" s="479"/>
      <c r="CK33" s="479"/>
      <c r="CL33" s="479"/>
      <c r="CM33" s="479"/>
      <c r="CN33" s="479"/>
      <c r="CO33" s="479"/>
      <c r="CP33" s="479"/>
      <c r="CQ33" s="479"/>
      <c r="CR33" s="479"/>
      <c r="CS33" s="479"/>
    </row>
    <row r="34" spans="1:97" ht="13.5" customHeight="1" x14ac:dyDescent="0.2">
      <c r="A34" s="516">
        <f>COUNTA(A5:A29)</f>
        <v>25</v>
      </c>
      <c r="N34" s="136"/>
      <c r="O34" s="136"/>
      <c r="P34" s="136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9"/>
      <c r="CS34" s="479"/>
    </row>
    <row r="35" spans="1:97" ht="13.5" customHeight="1" x14ac:dyDescent="0.2">
      <c r="A35" s="516"/>
      <c r="N35" s="137"/>
      <c r="O35" s="137"/>
      <c r="P35" s="137"/>
    </row>
    <row r="36" spans="1:97" ht="13.5" customHeight="1" x14ac:dyDescent="0.2">
      <c r="A36" s="516"/>
      <c r="N36" s="133"/>
      <c r="O36" s="134"/>
      <c r="P36" s="133"/>
    </row>
    <row r="37" spans="1:97" ht="13.5" customHeight="1" x14ac:dyDescent="0.2">
      <c r="N37" s="125"/>
      <c r="O37" s="131"/>
      <c r="P37" s="125"/>
    </row>
    <row r="38" spans="1:97" ht="13.5" customHeight="1" x14ac:dyDescent="0.2">
      <c r="B38" s="53"/>
      <c r="C38" s="53"/>
      <c r="D38" s="53"/>
      <c r="E38" s="53"/>
      <c r="F38" s="53"/>
      <c r="G38" s="53"/>
      <c r="H38" s="53"/>
      <c r="J38" s="53"/>
      <c r="K38" s="53"/>
      <c r="L38" s="53"/>
      <c r="M38" s="53"/>
      <c r="N38" s="125"/>
      <c r="O38" s="131"/>
      <c r="P38" s="125"/>
    </row>
    <row r="39" spans="1:97" ht="13.5" customHeight="1" x14ac:dyDescent="0.2">
      <c r="B39" s="53"/>
      <c r="C39" s="53"/>
      <c r="D39" s="53"/>
      <c r="E39" s="53"/>
      <c r="F39" s="53"/>
      <c r="G39" s="53"/>
      <c r="H39" s="53"/>
      <c r="J39" s="53"/>
      <c r="K39" s="53"/>
      <c r="L39" s="53"/>
      <c r="M39" s="53"/>
      <c r="N39" s="125"/>
      <c r="O39" s="131"/>
      <c r="P39" s="125"/>
    </row>
    <row r="40" spans="1:97" ht="13.5" customHeight="1" x14ac:dyDescent="0.2">
      <c r="B40" s="53"/>
      <c r="C40" s="53"/>
      <c r="D40" s="53"/>
      <c r="E40" s="53"/>
      <c r="F40" s="53"/>
      <c r="G40" s="53"/>
      <c r="H40" s="53"/>
      <c r="J40" s="53"/>
      <c r="K40" s="53"/>
      <c r="L40" s="53"/>
      <c r="M40" s="53"/>
      <c r="N40" s="125"/>
      <c r="O40" s="131"/>
      <c r="P40" s="125"/>
    </row>
    <row r="41" spans="1:97" ht="13.5" customHeight="1" x14ac:dyDescent="0.2">
      <c r="B41" s="53"/>
      <c r="C41" s="53"/>
      <c r="D41" s="53"/>
      <c r="E41" s="53"/>
      <c r="F41" s="53"/>
      <c r="G41" s="53"/>
      <c r="H41" s="53"/>
      <c r="J41" s="53"/>
      <c r="K41" s="53"/>
      <c r="L41" s="53"/>
      <c r="M41" s="53"/>
      <c r="N41" s="125"/>
      <c r="O41" s="131"/>
      <c r="P41" s="125"/>
    </row>
    <row r="42" spans="1:97" ht="13.5" customHeight="1" x14ac:dyDescent="0.2">
      <c r="B42" s="53"/>
      <c r="C42" s="53"/>
      <c r="D42" s="53"/>
      <c r="E42" s="53"/>
      <c r="F42" s="53"/>
      <c r="G42" s="53"/>
      <c r="H42" s="53"/>
      <c r="J42" s="53"/>
      <c r="K42" s="53"/>
      <c r="L42" s="53"/>
      <c r="M42" s="53"/>
      <c r="N42" s="125"/>
      <c r="O42" s="131"/>
      <c r="P42" s="125"/>
    </row>
    <row r="43" spans="1:97" ht="13.5" customHeight="1" x14ac:dyDescent="0.2"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125"/>
      <c r="O43" s="131"/>
      <c r="P43" s="125"/>
    </row>
    <row r="44" spans="1:97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25"/>
      <c r="O44" s="131"/>
      <c r="P44" s="125"/>
    </row>
    <row r="45" spans="1:97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25"/>
      <c r="O45" s="131"/>
      <c r="P45" s="125"/>
    </row>
    <row r="46" spans="1:97" ht="13.5" customHeight="1" x14ac:dyDescent="0.2"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125"/>
      <c r="O46" s="131"/>
      <c r="P46" s="125"/>
    </row>
    <row r="47" spans="1:97" ht="13.5" customHeight="1" x14ac:dyDescent="0.2"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125"/>
      <c r="O47" s="131"/>
      <c r="P47" s="125"/>
    </row>
    <row r="48" spans="1:97" ht="13.5" customHeight="1" x14ac:dyDescent="0.2"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125"/>
      <c r="O48" s="131"/>
      <c r="P48" s="125"/>
    </row>
    <row r="49" spans="2:16" ht="13.5" customHeight="1" x14ac:dyDescent="0.2">
      <c r="B49" s="53"/>
      <c r="C49" s="53"/>
      <c r="D49" s="53"/>
      <c r="E49" s="53"/>
      <c r="F49" s="53"/>
      <c r="G49" s="53"/>
      <c r="H49" s="53"/>
      <c r="J49" s="53"/>
      <c r="K49" s="53"/>
      <c r="L49" s="53"/>
      <c r="M49" s="53"/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  <row r="51" spans="2:16" ht="13.5" customHeight="1" x14ac:dyDescent="0.2">
      <c r="B51" s="53"/>
      <c r="C51" s="53"/>
      <c r="D51" s="53"/>
      <c r="E51" s="53"/>
      <c r="F51" s="53"/>
      <c r="G51" s="53"/>
      <c r="H51" s="53"/>
      <c r="J51" s="53"/>
      <c r="K51" s="53"/>
      <c r="L51" s="53"/>
      <c r="M51" s="53"/>
      <c r="N51" s="125"/>
      <c r="O51" s="131"/>
      <c r="P51" s="125"/>
    </row>
    <row r="52" spans="2:16" ht="13.5" customHeight="1" x14ac:dyDescent="0.2">
      <c r="B52" s="53"/>
      <c r="C52" s="53"/>
      <c r="D52" s="53"/>
      <c r="E52" s="53"/>
      <c r="F52" s="53"/>
      <c r="G52" s="53"/>
      <c r="H52" s="53"/>
      <c r="J52" s="53"/>
      <c r="K52" s="53"/>
      <c r="L52" s="53"/>
      <c r="M52" s="53"/>
      <c r="N52" s="125"/>
      <c r="O52" s="131"/>
      <c r="P52" s="125"/>
    </row>
    <row r="53" spans="2:16" ht="13.5" customHeight="1" x14ac:dyDescent="0.2">
      <c r="B53" s="53"/>
      <c r="C53" s="53"/>
      <c r="D53" s="53"/>
      <c r="E53" s="53"/>
      <c r="F53" s="53"/>
      <c r="G53" s="53"/>
      <c r="H53" s="53"/>
      <c r="J53" s="53"/>
      <c r="K53" s="53"/>
      <c r="L53" s="53"/>
      <c r="M53" s="53"/>
      <c r="N53" s="125"/>
      <c r="O53" s="131"/>
      <c r="P53" s="125"/>
    </row>
  </sheetData>
  <autoFilter ref="A4:CS30"/>
  <mergeCells count="4">
    <mergeCell ref="N3:P3"/>
    <mergeCell ref="A1:V1"/>
    <mergeCell ref="A2:V2"/>
    <mergeCell ref="A30:D30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8"/>
  <sheetViews>
    <sheetView topLeftCell="A19" zoomScaleNormal="100" workbookViewId="0">
      <selection activeCell="A34" sqref="A34:XFD34"/>
    </sheetView>
  </sheetViews>
  <sheetFormatPr defaultRowHeight="13.5" customHeight="1" x14ac:dyDescent="0.2"/>
  <cols>
    <col min="1" max="1" width="9.140625" style="125"/>
    <col min="2" max="2" width="10.7109375" style="126" customWidth="1"/>
    <col min="3" max="3" width="10.7109375" style="130" customWidth="1"/>
    <col min="4" max="6" width="15.7109375" style="128" customWidth="1"/>
    <col min="7" max="7" width="15.7109375" style="129" customWidth="1"/>
    <col min="8" max="8" width="11.7109375" style="130" customWidth="1"/>
    <col min="9" max="9" width="17.28515625" style="125" bestFit="1" customWidth="1"/>
    <col min="10" max="10" width="17.5703125" style="90" customWidth="1"/>
    <col min="11" max="11" width="14.42578125" style="90" customWidth="1"/>
    <col min="12" max="12" width="13.5703125" style="90" customWidth="1"/>
    <col min="13" max="13" width="44.85546875" style="430" customWidth="1"/>
    <col min="14" max="14" width="13.85546875" style="430" customWidth="1"/>
    <col min="15" max="15" width="12.42578125" style="430" customWidth="1"/>
    <col min="16" max="16" width="17.5703125" style="430" customWidth="1"/>
    <col min="17" max="17" width="12.7109375" style="131" customWidth="1"/>
    <col min="18" max="18" width="8.7109375" style="125" customWidth="1"/>
    <col min="19" max="19" width="18.7109375" style="131" customWidth="1"/>
    <col min="20" max="21" width="12.7109375" style="125" customWidth="1"/>
    <col min="22" max="22" width="10.28515625" style="130" customWidth="1"/>
    <col min="23" max="16384" width="9.140625" style="125"/>
  </cols>
  <sheetData>
    <row r="1" spans="1:97" s="122" customFormat="1" ht="13.5" customHeight="1" x14ac:dyDescent="0.2">
      <c r="A1" s="547" t="s">
        <v>452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</row>
    <row r="2" spans="1:97" s="122" customFormat="1" ht="13.5" customHeight="1" x14ac:dyDescent="0.2">
      <c r="A2" s="548" t="s">
        <v>560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</row>
    <row r="3" spans="1:97" s="122" customFormat="1" ht="15.75" customHeight="1" x14ac:dyDescent="0.2">
      <c r="A3" s="496"/>
      <c r="B3" s="497"/>
      <c r="C3" s="497"/>
      <c r="D3" s="498"/>
      <c r="E3" s="498"/>
      <c r="F3" s="498"/>
      <c r="G3" s="499"/>
      <c r="H3" s="497"/>
      <c r="I3" s="497"/>
      <c r="J3" s="500"/>
      <c r="K3" s="500"/>
      <c r="L3" s="500"/>
      <c r="M3" s="501"/>
      <c r="N3" s="544" t="s">
        <v>594</v>
      </c>
      <c r="O3" s="545"/>
      <c r="P3" s="546"/>
      <c r="Q3" s="502"/>
      <c r="R3" s="497"/>
      <c r="S3" s="502"/>
      <c r="T3" s="497"/>
      <c r="U3" s="497"/>
      <c r="V3" s="497"/>
    </row>
    <row r="4" spans="1:97" s="446" customFormat="1" ht="25.5" x14ac:dyDescent="0.2">
      <c r="A4" s="503" t="s">
        <v>555</v>
      </c>
      <c r="B4" s="504" t="s">
        <v>265</v>
      </c>
      <c r="C4" s="504" t="s">
        <v>451</v>
      </c>
      <c r="D4" s="508" t="s">
        <v>466</v>
      </c>
      <c r="E4" s="505" t="s">
        <v>454</v>
      </c>
      <c r="F4" s="505" t="s">
        <v>454</v>
      </c>
      <c r="G4" s="505" t="s">
        <v>454</v>
      </c>
      <c r="H4" s="506" t="s">
        <v>469</v>
      </c>
      <c r="I4" s="503" t="s">
        <v>603</v>
      </c>
      <c r="J4" s="507" t="s">
        <v>601</v>
      </c>
      <c r="K4" s="507" t="s">
        <v>263</v>
      </c>
      <c r="L4" s="507" t="s">
        <v>264</v>
      </c>
      <c r="M4" s="503" t="s">
        <v>457</v>
      </c>
      <c r="N4" s="503" t="s">
        <v>595</v>
      </c>
      <c r="O4" s="503" t="s">
        <v>596</v>
      </c>
      <c r="P4" s="503" t="s">
        <v>591</v>
      </c>
      <c r="Q4" s="503" t="s">
        <v>597</v>
      </c>
      <c r="R4" s="503" t="s">
        <v>598</v>
      </c>
      <c r="S4" s="503" t="s">
        <v>599</v>
      </c>
      <c r="T4" s="503" t="s">
        <v>456</v>
      </c>
      <c r="U4" s="505" t="s">
        <v>470</v>
      </c>
      <c r="V4" s="503" t="s">
        <v>552</v>
      </c>
    </row>
    <row r="5" spans="1:97" s="446" customFormat="1" ht="15.75" customHeight="1" x14ac:dyDescent="0.2">
      <c r="A5" s="445" t="s">
        <v>628</v>
      </c>
      <c r="B5" s="418" t="s">
        <v>1584</v>
      </c>
      <c r="C5" s="425"/>
      <c r="D5" s="424" t="s">
        <v>1033</v>
      </c>
      <c r="E5" s="423"/>
      <c r="F5" s="423"/>
      <c r="G5" s="423"/>
      <c r="H5" s="434">
        <v>41429</v>
      </c>
      <c r="I5" s="219">
        <v>5</v>
      </c>
      <c r="J5" s="488">
        <v>2467854</v>
      </c>
      <c r="K5" s="488">
        <v>647832</v>
      </c>
      <c r="L5" s="488">
        <v>513464</v>
      </c>
      <c r="M5" s="337" t="s">
        <v>1585</v>
      </c>
      <c r="N5" s="421" t="s">
        <v>610</v>
      </c>
      <c r="O5" s="285"/>
      <c r="P5" s="426"/>
      <c r="Q5" s="445" t="s">
        <v>459</v>
      </c>
      <c r="R5" s="445" t="s">
        <v>554</v>
      </c>
      <c r="T5" s="445" t="s">
        <v>15</v>
      </c>
      <c r="U5" s="445" t="s">
        <v>619</v>
      </c>
    </row>
    <row r="6" spans="1:97" s="446" customFormat="1" ht="14.25" customHeight="1" x14ac:dyDescent="0.2">
      <c r="A6" s="445" t="s">
        <v>696</v>
      </c>
      <c r="B6" s="418" t="s">
        <v>1586</v>
      </c>
      <c r="C6" s="425"/>
      <c r="D6" s="424" t="s">
        <v>954</v>
      </c>
      <c r="E6" s="423"/>
      <c r="F6" s="423"/>
      <c r="G6" s="423"/>
      <c r="H6" s="434">
        <v>41430</v>
      </c>
      <c r="I6" s="219">
        <v>5</v>
      </c>
      <c r="J6" s="488">
        <v>873238</v>
      </c>
      <c r="K6" s="488">
        <v>0</v>
      </c>
      <c r="L6" s="488">
        <v>249084</v>
      </c>
      <c r="M6" s="337" t="s">
        <v>1587</v>
      </c>
      <c r="N6" s="421" t="s">
        <v>610</v>
      </c>
      <c r="O6" s="285"/>
      <c r="P6" s="426"/>
      <c r="Q6" s="445" t="s">
        <v>70</v>
      </c>
      <c r="R6" s="445" t="s">
        <v>554</v>
      </c>
      <c r="T6" s="445" t="s">
        <v>460</v>
      </c>
      <c r="U6" s="445" t="s">
        <v>609</v>
      </c>
    </row>
    <row r="7" spans="1:97" s="446" customFormat="1" ht="12.75" customHeight="1" x14ac:dyDescent="0.2">
      <c r="A7" s="445" t="s">
        <v>696</v>
      </c>
      <c r="B7" s="332" t="s">
        <v>1588</v>
      </c>
      <c r="C7" s="407"/>
      <c r="D7" s="408" t="s">
        <v>1096</v>
      </c>
      <c r="E7" s="408" t="s">
        <v>1590</v>
      </c>
      <c r="F7" s="408" t="s">
        <v>1095</v>
      </c>
      <c r="G7" s="408"/>
      <c r="H7" s="434">
        <v>41430</v>
      </c>
      <c r="I7" s="332" t="s">
        <v>1153</v>
      </c>
      <c r="J7" s="330">
        <v>1894875</v>
      </c>
      <c r="K7" s="330">
        <v>0</v>
      </c>
      <c r="L7" s="330">
        <v>644875</v>
      </c>
      <c r="M7" s="337" t="s">
        <v>1589</v>
      </c>
      <c r="N7" s="336"/>
      <c r="O7" s="445" t="s">
        <v>610</v>
      </c>
      <c r="Q7" s="483" t="s">
        <v>70</v>
      </c>
      <c r="R7" s="483" t="s">
        <v>554</v>
      </c>
      <c r="S7" s="278"/>
      <c r="T7" s="457" t="s">
        <v>608</v>
      </c>
      <c r="U7" s="403" t="s">
        <v>609</v>
      </c>
      <c r="V7" s="335"/>
    </row>
    <row r="8" spans="1:97" s="446" customFormat="1" ht="12.75" customHeight="1" x14ac:dyDescent="0.2">
      <c r="A8" s="445" t="s">
        <v>723</v>
      </c>
      <c r="B8" s="332" t="s">
        <v>1591</v>
      </c>
      <c r="C8" s="407"/>
      <c r="D8" s="408" t="s">
        <v>1592</v>
      </c>
      <c r="E8" s="408"/>
      <c r="F8" s="408"/>
      <c r="G8" s="408"/>
      <c r="H8" s="434">
        <v>41430</v>
      </c>
      <c r="I8" s="332" t="s">
        <v>1052</v>
      </c>
      <c r="J8" s="330">
        <v>665519</v>
      </c>
      <c r="K8" s="330">
        <v>0</v>
      </c>
      <c r="L8" s="330">
        <v>165519</v>
      </c>
      <c r="M8" s="337" t="s">
        <v>1593</v>
      </c>
      <c r="N8" s="336"/>
      <c r="O8" s="445" t="s">
        <v>610</v>
      </c>
      <c r="Q8" s="483" t="s">
        <v>70</v>
      </c>
      <c r="R8" s="483" t="s">
        <v>554</v>
      </c>
      <c r="S8" s="278"/>
      <c r="T8" s="457" t="s">
        <v>462</v>
      </c>
      <c r="U8" s="403" t="s">
        <v>623</v>
      </c>
      <c r="V8" s="335"/>
    </row>
    <row r="9" spans="1:97" s="446" customFormat="1" ht="12.75" customHeight="1" x14ac:dyDescent="0.2">
      <c r="A9" s="445" t="s">
        <v>605</v>
      </c>
      <c r="B9" s="332" t="s">
        <v>1594</v>
      </c>
      <c r="C9" s="407"/>
      <c r="D9" s="408" t="s">
        <v>1484</v>
      </c>
      <c r="E9" s="408"/>
      <c r="F9" s="408"/>
      <c r="G9" s="408"/>
      <c r="H9" s="434">
        <v>41437</v>
      </c>
      <c r="I9" s="332" t="s">
        <v>1056</v>
      </c>
      <c r="J9" s="330">
        <v>97323</v>
      </c>
      <c r="K9" s="330">
        <v>37160</v>
      </c>
      <c r="L9" s="330">
        <v>46007</v>
      </c>
      <c r="M9" s="337" t="s">
        <v>1595</v>
      </c>
      <c r="N9" s="336"/>
      <c r="O9" s="445" t="s">
        <v>610</v>
      </c>
      <c r="Q9" s="483" t="s">
        <v>465</v>
      </c>
      <c r="R9" s="483" t="s">
        <v>13</v>
      </c>
      <c r="S9" s="278"/>
      <c r="T9" s="457" t="s">
        <v>511</v>
      </c>
      <c r="U9" s="403" t="s">
        <v>609</v>
      </c>
      <c r="V9" s="335"/>
    </row>
    <row r="10" spans="1:97" s="274" customFormat="1" ht="12.75" customHeight="1" x14ac:dyDescent="0.2">
      <c r="A10" s="246" t="s">
        <v>696</v>
      </c>
      <c r="B10" s="418" t="s">
        <v>1596</v>
      </c>
      <c r="C10" s="436"/>
      <c r="D10" s="229" t="s">
        <v>1272</v>
      </c>
      <c r="E10" s="424"/>
      <c r="F10" s="229"/>
      <c r="G10" s="229"/>
      <c r="H10" s="434">
        <v>41438</v>
      </c>
      <c r="I10" s="457">
        <v>3</v>
      </c>
      <c r="J10" s="409">
        <v>417687</v>
      </c>
      <c r="K10" s="409">
        <v>0</v>
      </c>
      <c r="L10" s="409">
        <v>142893</v>
      </c>
      <c r="M10" s="372" t="s">
        <v>1605</v>
      </c>
      <c r="N10" s="457"/>
      <c r="O10" s="417" t="s">
        <v>610</v>
      </c>
      <c r="Q10" s="483" t="s">
        <v>70</v>
      </c>
      <c r="R10" s="445" t="s">
        <v>554</v>
      </c>
      <c r="S10" s="445"/>
      <c r="T10" s="445" t="s">
        <v>462</v>
      </c>
      <c r="U10" s="445" t="s">
        <v>623</v>
      </c>
      <c r="V10" s="457"/>
    </row>
    <row r="11" spans="1:97" s="446" customFormat="1" ht="12.75" customHeight="1" x14ac:dyDescent="0.2">
      <c r="A11" s="445" t="s">
        <v>696</v>
      </c>
      <c r="B11" s="418" t="s">
        <v>1597</v>
      </c>
      <c r="C11" s="256"/>
      <c r="D11" s="274" t="s">
        <v>863</v>
      </c>
      <c r="E11" s="257"/>
      <c r="F11" s="257"/>
      <c r="G11" s="257"/>
      <c r="H11" s="434">
        <v>41438</v>
      </c>
      <c r="I11" s="457">
        <v>3</v>
      </c>
      <c r="J11" s="427">
        <v>697955</v>
      </c>
      <c r="K11" s="427">
        <v>146124</v>
      </c>
      <c r="L11" s="427">
        <v>237846</v>
      </c>
      <c r="M11" s="238" t="s">
        <v>1603</v>
      </c>
      <c r="O11" s="421" t="s">
        <v>610</v>
      </c>
      <c r="P11" s="255"/>
      <c r="Q11" s="483" t="s">
        <v>1604</v>
      </c>
      <c r="R11" s="483" t="s">
        <v>557</v>
      </c>
      <c r="T11" s="445" t="s">
        <v>547</v>
      </c>
      <c r="U11" s="445" t="s">
        <v>619</v>
      </c>
      <c r="V11" s="238"/>
    </row>
    <row r="12" spans="1:97" s="446" customFormat="1" ht="12.75" customHeight="1" x14ac:dyDescent="0.2">
      <c r="A12" s="445" t="s">
        <v>696</v>
      </c>
      <c r="B12" s="418" t="s">
        <v>1598</v>
      </c>
      <c r="C12" s="425"/>
      <c r="D12" s="424" t="s">
        <v>784</v>
      </c>
      <c r="E12" s="423"/>
      <c r="F12" s="423"/>
      <c r="G12" s="423"/>
      <c r="H12" s="434">
        <v>41438</v>
      </c>
      <c r="I12" s="296">
        <v>3</v>
      </c>
      <c r="J12" s="427">
        <v>384510</v>
      </c>
      <c r="K12" s="427">
        <v>0</v>
      </c>
      <c r="L12" s="427">
        <v>131543</v>
      </c>
      <c r="M12" s="420" t="s">
        <v>1602</v>
      </c>
      <c r="N12" s="445" t="s">
        <v>610</v>
      </c>
      <c r="O12" s="445"/>
      <c r="P12" s="426"/>
      <c r="Q12" s="445" t="s">
        <v>458</v>
      </c>
      <c r="R12" s="483" t="s">
        <v>554</v>
      </c>
      <c r="T12" s="445" t="s">
        <v>573</v>
      </c>
      <c r="U12" s="445" t="s">
        <v>619</v>
      </c>
    </row>
    <row r="13" spans="1:97" s="446" customFormat="1" ht="12.75" customHeight="1" x14ac:dyDescent="0.2">
      <c r="A13" s="445" t="s">
        <v>696</v>
      </c>
      <c r="B13" s="418" t="s">
        <v>1600</v>
      </c>
      <c r="C13" s="398"/>
      <c r="D13" s="424" t="s">
        <v>1599</v>
      </c>
      <c r="E13" s="340"/>
      <c r="F13" s="424"/>
      <c r="G13" s="424"/>
      <c r="H13" s="434">
        <v>41438</v>
      </c>
      <c r="I13" s="219">
        <v>3</v>
      </c>
      <c r="J13" s="427">
        <v>310160</v>
      </c>
      <c r="K13" s="427">
        <v>0</v>
      </c>
      <c r="L13" s="427">
        <v>106107</v>
      </c>
      <c r="M13" s="337" t="s">
        <v>1601</v>
      </c>
      <c r="N13" s="421" t="s">
        <v>610</v>
      </c>
      <c r="O13" s="417"/>
      <c r="P13" s="415"/>
      <c r="Q13" s="445" t="s">
        <v>458</v>
      </c>
      <c r="R13" s="445" t="s">
        <v>554</v>
      </c>
      <c r="T13" s="445" t="s">
        <v>573</v>
      </c>
      <c r="U13" s="445" t="s">
        <v>619</v>
      </c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</row>
    <row r="14" spans="1:97" s="446" customFormat="1" ht="12.75" customHeight="1" x14ac:dyDescent="0.2">
      <c r="A14" s="445" t="s">
        <v>605</v>
      </c>
      <c r="B14" s="332" t="s">
        <v>1672</v>
      </c>
      <c r="C14" s="407">
        <v>991399</v>
      </c>
      <c r="D14" s="408" t="s">
        <v>1436</v>
      </c>
      <c r="E14" s="340"/>
      <c r="F14" s="424"/>
      <c r="G14" s="424"/>
      <c r="H14" s="434">
        <v>41439</v>
      </c>
      <c r="I14" s="219">
        <v>2</v>
      </c>
      <c r="J14" s="427">
        <v>310000</v>
      </c>
      <c r="K14" s="427">
        <v>114035</v>
      </c>
      <c r="L14" s="427">
        <v>141187</v>
      </c>
      <c r="M14" s="337" t="s">
        <v>1606</v>
      </c>
      <c r="N14" s="421" t="s">
        <v>610</v>
      </c>
      <c r="O14" s="417"/>
      <c r="P14" s="415"/>
      <c r="Q14" s="483" t="s">
        <v>465</v>
      </c>
      <c r="R14" s="483" t="s">
        <v>13</v>
      </c>
      <c r="T14" s="457" t="s">
        <v>511</v>
      </c>
      <c r="U14" s="403" t="s">
        <v>609</v>
      </c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</row>
    <row r="15" spans="1:97" s="446" customFormat="1" ht="12.75" customHeight="1" x14ac:dyDescent="0.2">
      <c r="A15" s="445" t="s">
        <v>605</v>
      </c>
      <c r="B15" s="332" t="s">
        <v>1607</v>
      </c>
      <c r="C15" s="407">
        <v>996036</v>
      </c>
      <c r="D15" s="408" t="s">
        <v>1017</v>
      </c>
      <c r="E15" s="340"/>
      <c r="F15" s="424"/>
      <c r="G15" s="424"/>
      <c r="H15" s="434">
        <v>41442</v>
      </c>
      <c r="I15" s="219">
        <v>2</v>
      </c>
      <c r="J15" s="427">
        <v>600000</v>
      </c>
      <c r="K15" s="427">
        <v>122162</v>
      </c>
      <c r="L15" s="427">
        <v>244323</v>
      </c>
      <c r="M15" s="337" t="s">
        <v>1610</v>
      </c>
      <c r="N15" s="421"/>
      <c r="O15" s="417" t="s">
        <v>610</v>
      </c>
      <c r="P15" s="415"/>
      <c r="Q15" s="483" t="s">
        <v>1608</v>
      </c>
      <c r="R15" s="483" t="s">
        <v>557</v>
      </c>
      <c r="T15" s="457" t="s">
        <v>1609</v>
      </c>
      <c r="U15" s="403" t="s">
        <v>1609</v>
      </c>
      <c r="V15" s="446" t="s">
        <v>653</v>
      </c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</row>
    <row r="16" spans="1:97" s="446" customFormat="1" ht="12.75" customHeight="1" x14ac:dyDescent="0.2">
      <c r="A16" s="445" t="s">
        <v>696</v>
      </c>
      <c r="B16" s="418" t="s">
        <v>1611</v>
      </c>
      <c r="C16" s="407">
        <v>996005</v>
      </c>
      <c r="D16" s="446" t="s">
        <v>1612</v>
      </c>
      <c r="E16" s="329" t="s">
        <v>871</v>
      </c>
      <c r="F16" s="408"/>
      <c r="G16" s="408"/>
      <c r="H16" s="434">
        <v>41443</v>
      </c>
      <c r="I16" s="332" t="s">
        <v>1056</v>
      </c>
      <c r="J16" s="338">
        <v>35284</v>
      </c>
      <c r="K16" s="338">
        <v>13148</v>
      </c>
      <c r="L16" s="427">
        <v>13148</v>
      </c>
      <c r="M16" s="337" t="s">
        <v>1613</v>
      </c>
      <c r="N16" s="336"/>
      <c r="P16" s="445" t="s">
        <v>610</v>
      </c>
      <c r="Q16" s="336" t="s">
        <v>1614</v>
      </c>
      <c r="R16" s="483" t="s">
        <v>553</v>
      </c>
      <c r="S16" s="335"/>
      <c r="T16" s="457" t="s">
        <v>44</v>
      </c>
      <c r="U16" s="457" t="s">
        <v>44</v>
      </c>
      <c r="V16" s="246"/>
    </row>
    <row r="17" spans="1:97" s="446" customFormat="1" ht="12.75" customHeight="1" x14ac:dyDescent="0.2">
      <c r="A17" s="445" t="s">
        <v>696</v>
      </c>
      <c r="B17" s="418" t="s">
        <v>1616</v>
      </c>
      <c r="C17" s="398"/>
      <c r="D17" s="424" t="s">
        <v>1615</v>
      </c>
      <c r="E17" s="424" t="s">
        <v>1618</v>
      </c>
      <c r="F17" s="424"/>
      <c r="G17" s="424"/>
      <c r="H17" s="434">
        <v>41445</v>
      </c>
      <c r="I17" s="417">
        <v>2</v>
      </c>
      <c r="J17" s="338">
        <v>283675</v>
      </c>
      <c r="K17" s="338">
        <v>0</v>
      </c>
      <c r="L17" s="338">
        <v>83675</v>
      </c>
      <c r="M17" s="337" t="s">
        <v>1617</v>
      </c>
      <c r="N17" s="337"/>
      <c r="O17" s="417" t="s">
        <v>610</v>
      </c>
      <c r="P17" s="337"/>
      <c r="Q17" s="483" t="s">
        <v>70</v>
      </c>
      <c r="R17" s="445" t="s">
        <v>554</v>
      </c>
      <c r="S17" s="417"/>
      <c r="T17" s="417" t="s">
        <v>608</v>
      </c>
      <c r="U17" s="421" t="s">
        <v>609</v>
      </c>
      <c r="V17" s="417"/>
    </row>
    <row r="18" spans="1:97" s="446" customFormat="1" ht="12.75" customHeight="1" x14ac:dyDescent="0.2">
      <c r="A18" s="445" t="s">
        <v>696</v>
      </c>
      <c r="B18" s="418" t="s">
        <v>1619</v>
      </c>
      <c r="C18" s="407"/>
      <c r="D18" s="337" t="s">
        <v>1136</v>
      </c>
      <c r="E18" s="337" t="s">
        <v>1583</v>
      </c>
      <c r="F18" s="337"/>
      <c r="G18" s="337"/>
      <c r="H18" s="434">
        <v>41445</v>
      </c>
      <c r="I18" s="332" t="s">
        <v>1052</v>
      </c>
      <c r="J18" s="330">
        <v>441006</v>
      </c>
      <c r="K18" s="352">
        <v>0</v>
      </c>
      <c r="L18" s="352">
        <v>110094</v>
      </c>
      <c r="M18" s="337" t="s">
        <v>1622</v>
      </c>
      <c r="N18" s="336"/>
      <c r="O18" s="336" t="s">
        <v>610</v>
      </c>
      <c r="Q18" s="483" t="s">
        <v>70</v>
      </c>
      <c r="R18" s="483" t="s">
        <v>554</v>
      </c>
      <c r="S18" s="335"/>
      <c r="T18" s="457" t="s">
        <v>462</v>
      </c>
      <c r="U18" s="457" t="s">
        <v>623</v>
      </c>
      <c r="V18" s="335"/>
    </row>
    <row r="19" spans="1:97" s="446" customFormat="1" ht="14.25" customHeight="1" x14ac:dyDescent="0.2">
      <c r="A19" s="445" t="s">
        <v>696</v>
      </c>
      <c r="B19" s="418" t="s">
        <v>1620</v>
      </c>
      <c r="C19" s="425"/>
      <c r="D19" s="424" t="s">
        <v>954</v>
      </c>
      <c r="E19" s="423"/>
      <c r="F19" s="423"/>
      <c r="G19" s="423"/>
      <c r="H19" s="434">
        <v>41449</v>
      </c>
      <c r="I19" s="219">
        <v>3</v>
      </c>
      <c r="J19" s="488">
        <v>228706</v>
      </c>
      <c r="K19" s="488">
        <v>0</v>
      </c>
      <c r="L19" s="488">
        <v>68729</v>
      </c>
      <c r="M19" s="337" t="s">
        <v>1621</v>
      </c>
      <c r="N19" s="421" t="s">
        <v>610</v>
      </c>
      <c r="O19" s="285"/>
      <c r="P19" s="426"/>
      <c r="Q19" s="445" t="s">
        <v>70</v>
      </c>
      <c r="R19" s="445" t="s">
        <v>554</v>
      </c>
      <c r="T19" s="445" t="s">
        <v>460</v>
      </c>
      <c r="U19" s="445" t="s">
        <v>609</v>
      </c>
    </row>
    <row r="20" spans="1:97" s="446" customFormat="1" ht="12.75" customHeight="1" x14ac:dyDescent="0.2">
      <c r="A20" s="445" t="s">
        <v>628</v>
      </c>
      <c r="B20" s="418" t="s">
        <v>1623</v>
      </c>
      <c r="C20" s="407"/>
      <c r="D20" s="446" t="s">
        <v>1624</v>
      </c>
      <c r="E20" s="329"/>
      <c r="F20" s="408"/>
      <c r="G20" s="408"/>
      <c r="H20" s="434">
        <v>41445</v>
      </c>
      <c r="I20" s="332"/>
      <c r="J20" s="338">
        <v>250000</v>
      </c>
      <c r="K20" s="338">
        <v>0</v>
      </c>
      <c r="L20" s="427">
        <v>0</v>
      </c>
      <c r="M20" s="337" t="s">
        <v>1625</v>
      </c>
      <c r="N20" s="336"/>
      <c r="P20" s="445"/>
      <c r="Q20" s="336" t="s">
        <v>1626</v>
      </c>
      <c r="R20" s="483" t="s">
        <v>554</v>
      </c>
      <c r="S20" s="335" t="s">
        <v>1627</v>
      </c>
      <c r="T20" s="457" t="s">
        <v>1628</v>
      </c>
      <c r="U20" s="457" t="s">
        <v>1628</v>
      </c>
      <c r="V20" s="246"/>
    </row>
    <row r="21" spans="1:97" s="446" customFormat="1" ht="12.75" customHeight="1" x14ac:dyDescent="0.2">
      <c r="A21" s="445" t="s">
        <v>696</v>
      </c>
      <c r="B21" s="418" t="s">
        <v>1629</v>
      </c>
      <c r="C21" s="407"/>
      <c r="D21" s="408" t="s">
        <v>625</v>
      </c>
      <c r="E21" s="408"/>
      <c r="F21" s="408"/>
      <c r="G21" s="408"/>
      <c r="H21" s="434">
        <v>41445</v>
      </c>
      <c r="I21" s="332" t="s">
        <v>1052</v>
      </c>
      <c r="J21" s="330">
        <v>32000</v>
      </c>
      <c r="K21" s="330">
        <v>0</v>
      </c>
      <c r="L21" s="330">
        <v>0</v>
      </c>
      <c r="M21" s="315" t="s">
        <v>1630</v>
      </c>
      <c r="N21" s="336"/>
      <c r="O21" s="336" t="s">
        <v>610</v>
      </c>
      <c r="Q21" s="483" t="s">
        <v>459</v>
      </c>
      <c r="R21" s="483" t="s">
        <v>554</v>
      </c>
      <c r="S21" s="335"/>
      <c r="T21" s="457" t="s">
        <v>460</v>
      </c>
      <c r="U21" s="403" t="s">
        <v>609</v>
      </c>
      <c r="V21" s="335"/>
    </row>
    <row r="22" spans="1:97" s="446" customFormat="1" ht="12.75" customHeight="1" x14ac:dyDescent="0.2">
      <c r="A22" s="445" t="s">
        <v>605</v>
      </c>
      <c r="B22" s="332" t="s">
        <v>1631</v>
      </c>
      <c r="C22" s="407"/>
      <c r="D22" s="408" t="s">
        <v>1017</v>
      </c>
      <c r="E22" s="408"/>
      <c r="F22" s="408"/>
      <c r="G22" s="408"/>
      <c r="H22" s="327">
        <v>41445</v>
      </c>
      <c r="I22" s="332" t="s">
        <v>1056</v>
      </c>
      <c r="J22" s="330">
        <v>145000</v>
      </c>
      <c r="K22" s="330">
        <v>55364</v>
      </c>
      <c r="L22" s="330">
        <v>68545</v>
      </c>
      <c r="M22" s="318" t="s">
        <v>1635</v>
      </c>
      <c r="N22" s="336"/>
      <c r="O22" s="336" t="s">
        <v>610</v>
      </c>
      <c r="Q22" s="483" t="s">
        <v>1636</v>
      </c>
      <c r="R22" s="483" t="s">
        <v>13</v>
      </c>
      <c r="S22" s="335"/>
      <c r="T22" s="457" t="s">
        <v>1609</v>
      </c>
      <c r="U22" s="403" t="s">
        <v>1609</v>
      </c>
      <c r="V22" s="335"/>
    </row>
    <row r="23" spans="1:97" s="446" customFormat="1" ht="12.75" customHeight="1" x14ac:dyDescent="0.2">
      <c r="A23" s="445" t="s">
        <v>605</v>
      </c>
      <c r="B23" s="332" t="s">
        <v>1634</v>
      </c>
      <c r="C23" s="407"/>
      <c r="D23" s="408" t="s">
        <v>1632</v>
      </c>
      <c r="E23" s="408"/>
      <c r="F23" s="408"/>
      <c r="G23" s="408"/>
      <c r="H23" s="327">
        <v>41446</v>
      </c>
      <c r="I23" s="332" t="s">
        <v>1052</v>
      </c>
      <c r="J23" s="330">
        <v>189320</v>
      </c>
      <c r="K23" s="330">
        <v>61430</v>
      </c>
      <c r="L23" s="330">
        <v>76056</v>
      </c>
      <c r="M23" s="318" t="s">
        <v>1633</v>
      </c>
      <c r="N23" s="336"/>
      <c r="O23" s="336" t="s">
        <v>610</v>
      </c>
      <c r="Q23" s="483" t="s">
        <v>465</v>
      </c>
      <c r="R23" s="483" t="s">
        <v>13</v>
      </c>
      <c r="S23" s="335"/>
      <c r="T23" s="457" t="s">
        <v>511</v>
      </c>
      <c r="U23" s="403" t="s">
        <v>609</v>
      </c>
      <c r="V23" s="446" t="s">
        <v>993</v>
      </c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</row>
    <row r="24" spans="1:97" s="446" customFormat="1" ht="12.75" customHeight="1" x14ac:dyDescent="0.2">
      <c r="A24" s="445" t="s">
        <v>723</v>
      </c>
      <c r="B24" s="332" t="s">
        <v>1637</v>
      </c>
      <c r="C24" s="407"/>
      <c r="D24" s="408" t="s">
        <v>1156</v>
      </c>
      <c r="E24" s="408" t="s">
        <v>1638</v>
      </c>
      <c r="F24" s="408"/>
      <c r="G24" s="408"/>
      <c r="H24" s="327">
        <v>41446</v>
      </c>
      <c r="I24" s="332" t="s">
        <v>1047</v>
      </c>
      <c r="J24" s="330">
        <v>235858</v>
      </c>
      <c r="K24" s="330">
        <v>91624</v>
      </c>
      <c r="L24" s="330">
        <v>112033</v>
      </c>
      <c r="M24" s="318" t="s">
        <v>1639</v>
      </c>
      <c r="N24" s="336"/>
      <c r="O24" s="336"/>
      <c r="P24" s="445" t="s">
        <v>610</v>
      </c>
      <c r="Q24" s="483" t="s">
        <v>1640</v>
      </c>
      <c r="R24" s="483" t="s">
        <v>13</v>
      </c>
      <c r="S24" s="335"/>
      <c r="T24" s="457" t="s">
        <v>1159</v>
      </c>
      <c r="U24" s="403" t="s">
        <v>48</v>
      </c>
      <c r="V24" s="446" t="s">
        <v>653</v>
      </c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</row>
    <row r="25" spans="1:97" s="446" customFormat="1" ht="12.75" customHeight="1" x14ac:dyDescent="0.2">
      <c r="A25" s="445" t="s">
        <v>696</v>
      </c>
      <c r="B25" s="418" t="s">
        <v>1641</v>
      </c>
      <c r="C25" s="407"/>
      <c r="D25" s="408" t="s">
        <v>613</v>
      </c>
      <c r="E25" s="408"/>
      <c r="F25" s="408"/>
      <c r="G25" s="408"/>
      <c r="H25" s="327">
        <v>41450</v>
      </c>
      <c r="I25" s="332" t="s">
        <v>1047</v>
      </c>
      <c r="J25" s="330">
        <v>411166</v>
      </c>
      <c r="K25" s="330">
        <v>0</v>
      </c>
      <c r="L25" s="330">
        <v>111882</v>
      </c>
      <c r="M25" s="318" t="s">
        <v>1643</v>
      </c>
      <c r="N25" s="421" t="s">
        <v>610</v>
      </c>
      <c r="O25" s="336"/>
      <c r="P25" s="445"/>
      <c r="Q25" s="483" t="s">
        <v>70</v>
      </c>
      <c r="R25" s="445" t="s">
        <v>554</v>
      </c>
      <c r="S25" s="417"/>
      <c r="T25" s="417" t="s">
        <v>608</v>
      </c>
      <c r="U25" s="421" t="s">
        <v>609</v>
      </c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</row>
    <row r="26" spans="1:97" s="446" customFormat="1" ht="12.75" customHeight="1" x14ac:dyDescent="0.2">
      <c r="A26" s="445" t="s">
        <v>696</v>
      </c>
      <c r="B26" s="418" t="s">
        <v>1642</v>
      </c>
      <c r="C26" s="407"/>
      <c r="D26" s="446" t="s">
        <v>1307</v>
      </c>
      <c r="E26" s="408"/>
      <c r="F26" s="408"/>
      <c r="G26" s="408"/>
      <c r="H26" s="327">
        <v>41452</v>
      </c>
      <c r="I26" s="332" t="s">
        <v>1153</v>
      </c>
      <c r="J26" s="330">
        <v>1869598</v>
      </c>
      <c r="K26" s="330">
        <v>0</v>
      </c>
      <c r="L26" s="330">
        <v>596957</v>
      </c>
      <c r="M26" s="318" t="s">
        <v>1647</v>
      </c>
      <c r="N26" s="336"/>
      <c r="O26" s="417" t="s">
        <v>610</v>
      </c>
      <c r="P26" s="445"/>
      <c r="Q26" s="483" t="s">
        <v>1648</v>
      </c>
      <c r="R26" s="445" t="s">
        <v>554</v>
      </c>
      <c r="S26" s="417"/>
      <c r="T26" s="417" t="s">
        <v>608</v>
      </c>
      <c r="U26" s="421" t="s">
        <v>609</v>
      </c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</row>
    <row r="27" spans="1:97" s="446" customFormat="1" ht="12.6" customHeight="1" x14ac:dyDescent="0.2">
      <c r="A27" s="445" t="s">
        <v>696</v>
      </c>
      <c r="B27" s="418" t="s">
        <v>1644</v>
      </c>
      <c r="C27" s="425"/>
      <c r="D27" s="274" t="s">
        <v>607</v>
      </c>
      <c r="E27" s="424"/>
      <c r="F27" s="423"/>
      <c r="G27" s="423"/>
      <c r="H27" s="327">
        <v>41453</v>
      </c>
      <c r="I27" s="490">
        <v>5</v>
      </c>
      <c r="J27" s="427">
        <v>2019874</v>
      </c>
      <c r="K27" s="427">
        <v>0</v>
      </c>
      <c r="L27" s="427">
        <v>688507</v>
      </c>
      <c r="M27" s="420" t="s">
        <v>1649</v>
      </c>
      <c r="N27" s="445"/>
      <c r="O27" s="417" t="s">
        <v>610</v>
      </c>
      <c r="P27" s="426"/>
      <c r="Q27" s="456" t="s">
        <v>1393</v>
      </c>
      <c r="R27" s="456" t="s">
        <v>554</v>
      </c>
      <c r="S27" s="278"/>
      <c r="T27" s="457" t="s">
        <v>608</v>
      </c>
      <c r="U27" s="403" t="s">
        <v>609</v>
      </c>
    </row>
    <row r="28" spans="1:97" s="446" customFormat="1" ht="12.75" customHeight="1" x14ac:dyDescent="0.2">
      <c r="A28" s="445" t="s">
        <v>696</v>
      </c>
      <c r="B28" s="418" t="s">
        <v>1645</v>
      </c>
      <c r="C28" s="425"/>
      <c r="D28" s="446" t="s">
        <v>647</v>
      </c>
      <c r="E28" s="424" t="s">
        <v>646</v>
      </c>
      <c r="F28" s="222"/>
      <c r="G28" s="222"/>
      <c r="H28" s="327">
        <v>41453</v>
      </c>
      <c r="I28" s="226">
        <v>3</v>
      </c>
      <c r="J28" s="427">
        <v>300000</v>
      </c>
      <c r="K28" s="427">
        <v>0</v>
      </c>
      <c r="L28" s="427">
        <v>102632</v>
      </c>
      <c r="M28" s="420" t="s">
        <v>1646</v>
      </c>
      <c r="N28" s="215"/>
      <c r="O28" s="421"/>
      <c r="P28" s="418" t="s">
        <v>610</v>
      </c>
      <c r="Q28" s="445" t="s">
        <v>459</v>
      </c>
      <c r="R28" s="445" t="s">
        <v>554</v>
      </c>
      <c r="S28" s="445"/>
      <c r="T28" s="445" t="s">
        <v>41</v>
      </c>
      <c r="U28" s="445" t="s">
        <v>41</v>
      </c>
      <c r="V28" s="445"/>
    </row>
    <row r="29" spans="1:97" s="446" customFormat="1" ht="12.6" customHeight="1" x14ac:dyDescent="0.2">
      <c r="A29" s="445" t="s">
        <v>605</v>
      </c>
      <c r="B29" s="418" t="s">
        <v>1650</v>
      </c>
      <c r="C29" s="425"/>
      <c r="D29" s="274" t="s">
        <v>1651</v>
      </c>
      <c r="E29" s="423"/>
      <c r="F29" s="423"/>
      <c r="G29" s="423"/>
      <c r="H29" s="434">
        <v>41452</v>
      </c>
      <c r="I29" s="490">
        <v>2</v>
      </c>
      <c r="J29" s="427">
        <v>353666</v>
      </c>
      <c r="K29" s="427">
        <v>115231</v>
      </c>
      <c r="L29" s="427">
        <v>143667</v>
      </c>
      <c r="M29" s="420" t="s">
        <v>1652</v>
      </c>
      <c r="N29" s="445"/>
      <c r="O29" s="417" t="s">
        <v>610</v>
      </c>
      <c r="P29" s="426"/>
      <c r="Q29" s="483" t="s">
        <v>465</v>
      </c>
      <c r="R29" s="483" t="s">
        <v>13</v>
      </c>
      <c r="T29" s="457" t="s">
        <v>511</v>
      </c>
      <c r="U29" s="403" t="s">
        <v>609</v>
      </c>
    </row>
    <row r="30" spans="1:97" s="446" customFormat="1" ht="12.6" customHeight="1" x14ac:dyDescent="0.2">
      <c r="A30" s="445" t="s">
        <v>605</v>
      </c>
      <c r="B30" s="418" t="s">
        <v>1653</v>
      </c>
      <c r="C30" s="425"/>
      <c r="D30" s="274" t="s">
        <v>1654</v>
      </c>
      <c r="E30" s="423"/>
      <c r="F30" s="423"/>
      <c r="G30" s="423"/>
      <c r="H30" s="434">
        <v>41452</v>
      </c>
      <c r="I30" s="490">
        <v>2</v>
      </c>
      <c r="J30" s="427">
        <f>262722+35000</f>
        <v>297722</v>
      </c>
      <c r="K30" s="427">
        <v>100369</v>
      </c>
      <c r="L30" s="427">
        <v>124266</v>
      </c>
      <c r="M30" s="420" t="s">
        <v>1655</v>
      </c>
      <c r="N30" s="445"/>
      <c r="O30" s="417" t="s">
        <v>610</v>
      </c>
      <c r="P30" s="426"/>
      <c r="Q30" s="483" t="s">
        <v>465</v>
      </c>
      <c r="R30" s="483" t="s">
        <v>13</v>
      </c>
      <c r="T30" s="457" t="s">
        <v>511</v>
      </c>
      <c r="U30" s="403" t="s">
        <v>609</v>
      </c>
    </row>
    <row r="31" spans="1:97" s="446" customFormat="1" ht="12.75" customHeight="1" x14ac:dyDescent="0.2">
      <c r="A31" s="445" t="s">
        <v>696</v>
      </c>
      <c r="B31" s="332" t="s">
        <v>1656</v>
      </c>
      <c r="C31" s="407"/>
      <c r="D31" s="408" t="s">
        <v>1096</v>
      </c>
      <c r="E31" s="408"/>
      <c r="F31" s="408"/>
      <c r="G31" s="408"/>
      <c r="H31" s="327">
        <v>41453</v>
      </c>
      <c r="I31" s="332" t="s">
        <v>1047</v>
      </c>
      <c r="J31" s="330">
        <v>1045896</v>
      </c>
      <c r="K31" s="330">
        <v>0</v>
      </c>
      <c r="L31" s="330">
        <v>357807</v>
      </c>
      <c r="M31" s="337" t="s">
        <v>1657</v>
      </c>
      <c r="N31" s="336"/>
      <c r="O31" s="445" t="s">
        <v>610</v>
      </c>
      <c r="Q31" s="483" t="s">
        <v>70</v>
      </c>
      <c r="R31" s="483" t="s">
        <v>554</v>
      </c>
      <c r="S31" s="278"/>
      <c r="T31" s="457" t="s">
        <v>608</v>
      </c>
      <c r="U31" s="403" t="s">
        <v>609</v>
      </c>
      <c r="V31" s="335"/>
    </row>
    <row r="32" spans="1:97" s="446" customFormat="1" ht="12.75" customHeight="1" x14ac:dyDescent="0.2">
      <c r="A32" s="445" t="s">
        <v>696</v>
      </c>
      <c r="B32" s="418" t="s">
        <v>1660</v>
      </c>
      <c r="C32" s="425"/>
      <c r="D32" s="274" t="s">
        <v>874</v>
      </c>
      <c r="E32" s="298"/>
      <c r="F32" s="298"/>
      <c r="G32" s="298"/>
      <c r="H32" s="434">
        <v>41429</v>
      </c>
      <c r="I32" s="457">
        <v>1</v>
      </c>
      <c r="J32" s="427">
        <v>32768</v>
      </c>
      <c r="K32" s="427">
        <v>0</v>
      </c>
      <c r="L32" s="427">
        <v>11210</v>
      </c>
      <c r="M32" s="337" t="s">
        <v>1662</v>
      </c>
      <c r="O32" s="417"/>
      <c r="P32" s="445" t="s">
        <v>610</v>
      </c>
      <c r="Q32" s="483" t="s">
        <v>1661</v>
      </c>
      <c r="R32" s="445" t="s">
        <v>557</v>
      </c>
      <c r="S32" s="445"/>
      <c r="T32" s="445" t="s">
        <v>462</v>
      </c>
      <c r="U32" s="445" t="s">
        <v>623</v>
      </c>
    </row>
    <row r="33" spans="1:21" s="446" customFormat="1" ht="12.75" customHeight="1" x14ac:dyDescent="0.2">
      <c r="A33" s="445" t="s">
        <v>696</v>
      </c>
      <c r="B33" s="418" t="s">
        <v>1664</v>
      </c>
      <c r="C33" s="425"/>
      <c r="D33" s="420" t="s">
        <v>750</v>
      </c>
      <c r="E33" s="298"/>
      <c r="F33" s="298"/>
      <c r="G33" s="298"/>
      <c r="H33" s="434">
        <v>41415</v>
      </c>
      <c r="I33" s="296">
        <v>4</v>
      </c>
      <c r="J33" s="427">
        <v>272000</v>
      </c>
      <c r="K33" s="427">
        <v>134810</v>
      </c>
      <c r="L33" s="427">
        <v>99915</v>
      </c>
      <c r="M33" s="337" t="s">
        <v>1665</v>
      </c>
      <c r="O33" s="445" t="s">
        <v>610</v>
      </c>
      <c r="P33" s="426"/>
      <c r="Q33" s="483" t="s">
        <v>458</v>
      </c>
      <c r="R33" s="483" t="s">
        <v>554</v>
      </c>
      <c r="T33" s="457" t="s">
        <v>608</v>
      </c>
      <c r="U33" s="403" t="s">
        <v>609</v>
      </c>
    </row>
    <row r="34" spans="1:21" s="446" customFormat="1" ht="12.75" customHeight="1" x14ac:dyDescent="0.2">
      <c r="A34" s="445" t="s">
        <v>628</v>
      </c>
      <c r="B34" s="418" t="s">
        <v>1668</v>
      </c>
      <c r="C34" s="425"/>
      <c r="D34" s="420" t="s">
        <v>1669</v>
      </c>
      <c r="E34" s="298"/>
      <c r="F34" s="298"/>
      <c r="G34" s="298"/>
      <c r="H34" s="434">
        <v>41428</v>
      </c>
      <c r="I34" s="296">
        <v>1</v>
      </c>
      <c r="J34" s="427">
        <v>20000</v>
      </c>
      <c r="K34" s="427">
        <v>0</v>
      </c>
      <c r="L34" s="427">
        <v>6482</v>
      </c>
      <c r="M34" s="337" t="s">
        <v>1670</v>
      </c>
      <c r="O34" s="445" t="s">
        <v>610</v>
      </c>
      <c r="P34" s="426"/>
      <c r="Q34" s="483" t="s">
        <v>1671</v>
      </c>
      <c r="R34" s="483" t="s">
        <v>553</v>
      </c>
      <c r="T34" s="457" t="s">
        <v>460</v>
      </c>
      <c r="U34" s="403" t="s">
        <v>609</v>
      </c>
    </row>
    <row r="35" spans="1:21" s="510" customFormat="1" ht="21.75" customHeight="1" thickBot="1" x14ac:dyDescent="0.35">
      <c r="A35" s="549" t="s">
        <v>1180</v>
      </c>
      <c r="B35" s="549"/>
      <c r="C35" s="549"/>
      <c r="D35" s="549"/>
      <c r="E35" s="511"/>
      <c r="F35" s="511"/>
      <c r="G35" s="512"/>
      <c r="I35" s="509" t="s">
        <v>455</v>
      </c>
      <c r="J35" s="513">
        <f>SUM(J5:J34)</f>
        <v>17182660</v>
      </c>
      <c r="K35" s="513">
        <f>SUM(K5:K34)</f>
        <v>1639289</v>
      </c>
      <c r="L35" s="513">
        <f>SUM(L5:L34)</f>
        <v>5398453</v>
      </c>
      <c r="O35" s="514"/>
      <c r="P35" s="515"/>
    </row>
    <row r="36" spans="1:21" ht="13.5" customHeight="1" thickTop="1" x14ac:dyDescent="0.2">
      <c r="K36" s="127"/>
      <c r="N36" s="445"/>
      <c r="O36" s="445"/>
      <c r="P36" s="445"/>
    </row>
    <row r="37" spans="1:21" ht="13.5" customHeight="1" x14ac:dyDescent="0.2">
      <c r="K37" s="127"/>
      <c r="N37" s="445"/>
      <c r="O37" s="445"/>
      <c r="P37" s="445"/>
    </row>
    <row r="38" spans="1:21" ht="13.5" customHeight="1" x14ac:dyDescent="0.2">
      <c r="N38" s="445"/>
      <c r="O38" s="445"/>
      <c r="P38" s="445"/>
    </row>
    <row r="39" spans="1:21" ht="13.5" customHeight="1" x14ac:dyDescent="0.2">
      <c r="N39" s="431"/>
      <c r="O39" s="431"/>
      <c r="P39" s="431"/>
    </row>
    <row r="40" spans="1:21" ht="13.5" customHeight="1" x14ac:dyDescent="0.2">
      <c r="N40" s="432"/>
      <c r="O40" s="432"/>
      <c r="P40" s="432"/>
    </row>
    <row r="41" spans="1:21" ht="13.5" customHeight="1" x14ac:dyDescent="0.2">
      <c r="N41" s="133"/>
      <c r="O41" s="134"/>
      <c r="P41" s="133"/>
    </row>
    <row r="42" spans="1:21" ht="13.5" customHeight="1" x14ac:dyDescent="0.2">
      <c r="A42" s="517">
        <f>COUNTIF(A5:A23,A6)</f>
        <v>11</v>
      </c>
      <c r="N42" s="125"/>
      <c r="O42" s="131"/>
      <c r="P42" s="125"/>
    </row>
    <row r="43" spans="1:21" ht="13.5" customHeight="1" x14ac:dyDescent="0.2">
      <c r="A43" s="517">
        <f>COUNTA(A5:A23)</f>
        <v>19</v>
      </c>
      <c r="B43" s="125"/>
      <c r="C43" s="125"/>
      <c r="D43" s="125"/>
      <c r="E43" s="125"/>
      <c r="F43" s="125"/>
      <c r="G43" s="125"/>
      <c r="H43" s="125"/>
      <c r="J43" s="125"/>
      <c r="K43" s="125"/>
      <c r="L43" s="125"/>
      <c r="M43" s="125"/>
      <c r="N43" s="125"/>
      <c r="O43" s="131"/>
      <c r="P43" s="125"/>
    </row>
    <row r="44" spans="1:21" ht="13.5" customHeight="1" x14ac:dyDescent="0.2">
      <c r="B44" s="125"/>
      <c r="C44" s="125"/>
      <c r="D44" s="125"/>
      <c r="E44" s="125"/>
      <c r="F44" s="125"/>
      <c r="G44" s="125"/>
      <c r="H44" s="125"/>
      <c r="J44" s="125"/>
      <c r="K44" s="125"/>
      <c r="L44" s="125"/>
      <c r="M44" s="125"/>
      <c r="N44" s="125"/>
      <c r="O44" s="131"/>
      <c r="P44" s="125"/>
    </row>
    <row r="45" spans="1:21" ht="13.5" customHeight="1" x14ac:dyDescent="0.2">
      <c r="B45" s="125"/>
      <c r="C45" s="125"/>
      <c r="D45" s="125"/>
      <c r="E45" s="125"/>
      <c r="F45" s="125"/>
      <c r="G45" s="125"/>
      <c r="H45" s="125"/>
      <c r="J45" s="125"/>
      <c r="K45" s="125"/>
      <c r="L45" s="125"/>
      <c r="M45" s="125"/>
      <c r="N45" s="125"/>
      <c r="O45" s="131"/>
      <c r="P45" s="125"/>
    </row>
    <row r="46" spans="1:21" ht="13.5" customHeight="1" x14ac:dyDescent="0.2">
      <c r="B46" s="125"/>
      <c r="C46" s="125"/>
      <c r="D46" s="125"/>
      <c r="E46" s="125"/>
      <c r="F46" s="125"/>
      <c r="G46" s="125"/>
      <c r="H46" s="125"/>
      <c r="J46" s="125"/>
      <c r="K46" s="125"/>
      <c r="L46" s="125"/>
      <c r="M46" s="125"/>
      <c r="N46" s="125"/>
      <c r="O46" s="131"/>
      <c r="P46" s="125"/>
    </row>
    <row r="47" spans="1:21" ht="13.5" customHeight="1" x14ac:dyDescent="0.2">
      <c r="B47" s="125"/>
      <c r="C47" s="125"/>
      <c r="D47" s="125"/>
      <c r="E47" s="125"/>
      <c r="F47" s="125"/>
      <c r="G47" s="125"/>
      <c r="H47" s="125"/>
      <c r="J47" s="125"/>
      <c r="K47" s="125"/>
      <c r="L47" s="125"/>
      <c r="M47" s="125"/>
      <c r="N47" s="125"/>
      <c r="O47" s="131"/>
      <c r="P47" s="125"/>
    </row>
    <row r="48" spans="1:21" ht="13.5" customHeight="1" x14ac:dyDescent="0.2">
      <c r="B48" s="125"/>
      <c r="C48" s="125"/>
      <c r="D48" s="125"/>
      <c r="E48" s="125"/>
      <c r="F48" s="125"/>
      <c r="G48" s="125"/>
      <c r="H48" s="125"/>
      <c r="J48" s="125"/>
      <c r="K48" s="125"/>
      <c r="L48" s="125"/>
      <c r="M48" s="125"/>
      <c r="N48" s="125"/>
      <c r="O48" s="131"/>
      <c r="P48" s="125"/>
    </row>
    <row r="49" spans="2:16" ht="13.5" customHeight="1" x14ac:dyDescent="0.2">
      <c r="B49" s="125"/>
      <c r="C49" s="125"/>
      <c r="D49" s="125"/>
      <c r="E49" s="125"/>
      <c r="F49" s="125"/>
      <c r="G49" s="125"/>
      <c r="H49" s="125"/>
      <c r="J49" s="125"/>
      <c r="K49" s="125"/>
      <c r="L49" s="125"/>
      <c r="M49" s="125"/>
      <c r="N49" s="125"/>
      <c r="O49" s="131"/>
      <c r="P49" s="125"/>
    </row>
    <row r="50" spans="2:16" ht="13.5" customHeight="1" x14ac:dyDescent="0.2">
      <c r="B50" s="125"/>
      <c r="C50" s="125"/>
      <c r="D50" s="125"/>
      <c r="E50" s="125"/>
      <c r="F50" s="125"/>
      <c r="G50" s="125"/>
      <c r="H50" s="125"/>
      <c r="J50" s="125"/>
      <c r="K50" s="125"/>
      <c r="L50" s="125"/>
      <c r="M50" s="125"/>
      <c r="N50" s="125"/>
      <c r="O50" s="131"/>
      <c r="P50" s="125"/>
    </row>
    <row r="51" spans="2:16" ht="13.5" customHeight="1" x14ac:dyDescent="0.2">
      <c r="B51" s="125"/>
      <c r="C51" s="125"/>
      <c r="D51" s="125"/>
      <c r="E51" s="125"/>
      <c r="F51" s="125"/>
      <c r="G51" s="125"/>
      <c r="H51" s="125"/>
      <c r="J51" s="125"/>
      <c r="K51" s="125"/>
      <c r="L51" s="125"/>
      <c r="M51" s="125"/>
      <c r="N51" s="125"/>
      <c r="O51" s="131"/>
      <c r="P51" s="125"/>
    </row>
    <row r="52" spans="2:16" ht="13.5" customHeight="1" x14ac:dyDescent="0.2">
      <c r="B52" s="125"/>
      <c r="C52" s="125"/>
      <c r="D52" s="125"/>
      <c r="E52" s="125"/>
      <c r="F52" s="125"/>
      <c r="G52" s="125"/>
      <c r="H52" s="125"/>
      <c r="J52" s="125"/>
      <c r="K52" s="125"/>
      <c r="L52" s="125"/>
      <c r="M52" s="125"/>
      <c r="N52" s="125"/>
      <c r="O52" s="131"/>
      <c r="P52" s="125"/>
    </row>
    <row r="53" spans="2:16" ht="13.5" customHeight="1" x14ac:dyDescent="0.2">
      <c r="B53" s="125"/>
      <c r="C53" s="125"/>
      <c r="D53" s="125"/>
      <c r="E53" s="125"/>
      <c r="F53" s="125"/>
      <c r="G53" s="125"/>
      <c r="H53" s="125"/>
      <c r="J53" s="125"/>
      <c r="K53" s="125"/>
      <c r="L53" s="125"/>
      <c r="M53" s="125"/>
      <c r="N53" s="125"/>
      <c r="O53" s="131"/>
      <c r="P53" s="125"/>
    </row>
    <row r="54" spans="2:16" ht="13.5" customHeight="1" x14ac:dyDescent="0.2">
      <c r="B54" s="125"/>
      <c r="C54" s="125"/>
      <c r="D54" s="125"/>
      <c r="E54" s="125"/>
      <c r="F54" s="125"/>
      <c r="G54" s="125"/>
      <c r="H54" s="125"/>
      <c r="J54" s="125"/>
      <c r="K54" s="125"/>
      <c r="L54" s="125"/>
      <c r="M54" s="125"/>
      <c r="N54" s="125"/>
      <c r="O54" s="131"/>
      <c r="P54" s="125"/>
    </row>
    <row r="55" spans="2:16" ht="13.5" customHeight="1" x14ac:dyDescent="0.2">
      <c r="B55" s="125"/>
      <c r="C55" s="125"/>
      <c r="D55" s="125"/>
      <c r="E55" s="125"/>
      <c r="F55" s="125"/>
      <c r="G55" s="125"/>
      <c r="H55" s="125"/>
      <c r="J55" s="125"/>
      <c r="K55" s="125"/>
      <c r="L55" s="125"/>
      <c r="M55" s="125"/>
      <c r="N55" s="125"/>
      <c r="O55" s="131"/>
      <c r="P55" s="125"/>
    </row>
    <row r="56" spans="2:16" ht="13.5" customHeight="1" x14ac:dyDescent="0.2">
      <c r="B56" s="125"/>
      <c r="C56" s="125"/>
      <c r="D56" s="125"/>
      <c r="E56" s="125"/>
      <c r="F56" s="125"/>
      <c r="G56" s="125"/>
      <c r="H56" s="125"/>
      <c r="J56" s="125"/>
      <c r="K56" s="125"/>
      <c r="L56" s="125"/>
      <c r="M56" s="125"/>
      <c r="N56" s="125"/>
      <c r="O56" s="131"/>
      <c r="P56" s="125"/>
    </row>
    <row r="57" spans="2:16" ht="13.5" customHeight="1" x14ac:dyDescent="0.2">
      <c r="B57" s="125"/>
      <c r="C57" s="125"/>
      <c r="D57" s="125"/>
      <c r="E57" s="125"/>
      <c r="F57" s="125"/>
      <c r="G57" s="125"/>
      <c r="H57" s="125"/>
      <c r="J57" s="125"/>
      <c r="K57" s="125"/>
      <c r="L57" s="125"/>
      <c r="M57" s="125"/>
      <c r="N57" s="125"/>
      <c r="O57" s="131"/>
      <c r="P57" s="125"/>
    </row>
    <row r="58" spans="2:16" ht="13.5" customHeight="1" x14ac:dyDescent="0.2">
      <c r="B58" s="125"/>
      <c r="C58" s="125"/>
      <c r="D58" s="125"/>
      <c r="E58" s="125"/>
      <c r="F58" s="125"/>
      <c r="G58" s="125"/>
      <c r="H58" s="125"/>
      <c r="J58" s="125"/>
      <c r="K58" s="125"/>
      <c r="L58" s="125"/>
      <c r="M58" s="125"/>
      <c r="N58" s="125"/>
      <c r="O58" s="131"/>
      <c r="P58" s="125"/>
    </row>
  </sheetData>
  <autoFilter ref="A4:CS35"/>
  <mergeCells count="4">
    <mergeCell ref="N3:P3"/>
    <mergeCell ref="A1:V1"/>
    <mergeCell ref="A2:V2"/>
    <mergeCell ref="A35:D35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371"/>
  <sheetViews>
    <sheetView tabSelected="1" zoomScale="85" zoomScaleNormal="85" workbookViewId="0">
      <pane ySplit="4" topLeftCell="A5" activePane="bottomLeft" state="frozen"/>
      <selection pane="bottomLeft" activeCell="D12" sqref="D12"/>
    </sheetView>
  </sheetViews>
  <sheetFormatPr defaultRowHeight="13.5" customHeight="1" x14ac:dyDescent="0.2"/>
  <cols>
    <col min="1" max="1" width="9.140625" style="81"/>
    <col min="2" max="2" width="10.7109375" style="82" customWidth="1"/>
    <col min="3" max="3" width="10.7109375" style="86" customWidth="1"/>
    <col min="4" max="6" width="15.7109375" style="84" customWidth="1"/>
    <col min="7" max="7" width="15.7109375" style="85" customWidth="1"/>
    <col min="8" max="8" width="15.7109375" style="81" bestFit="1" customWidth="1"/>
    <col min="9" max="9" width="13.42578125" style="90" customWidth="1"/>
    <col min="10" max="10" width="16.5703125" style="88" bestFit="1" customWidth="1"/>
    <col min="11" max="11" width="30.28515625" style="81" customWidth="1"/>
    <col min="12" max="12" width="15.85546875" style="88" customWidth="1"/>
    <col min="13" max="13" width="16.28515625" style="81" customWidth="1"/>
    <col min="14" max="14" width="12.7109375" style="81" customWidth="1"/>
    <col min="15" max="15" width="10.28515625" style="86" customWidth="1"/>
    <col min="16" max="16" width="14.85546875" style="89" customWidth="1"/>
    <col min="17" max="17" width="18.140625" style="81" customWidth="1"/>
    <col min="18" max="18" width="9.140625" style="81"/>
    <col min="19" max="19" width="16.7109375" style="81" customWidth="1"/>
    <col min="20" max="21" width="9.140625" style="81"/>
    <col min="22" max="22" width="10.85546875" style="81" customWidth="1"/>
    <col min="23" max="16384" width="9.140625" style="81"/>
  </cols>
  <sheetData>
    <row r="1" spans="1:22" s="77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77" customFormat="1" ht="13.5" customHeight="1" x14ac:dyDescent="0.25">
      <c r="A2" s="535" t="s">
        <v>593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3.5" customHeight="1" x14ac:dyDescent="0.25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</row>
    <row r="4" spans="1:22" s="123" customFormat="1" ht="47.25" x14ac:dyDescent="0.2">
      <c r="A4" s="141" t="s">
        <v>265</v>
      </c>
      <c r="B4" s="142" t="s">
        <v>466</v>
      </c>
      <c r="C4" s="142" t="s">
        <v>454</v>
      </c>
      <c r="D4" s="142" t="s">
        <v>454</v>
      </c>
      <c r="E4" s="142" t="s">
        <v>454</v>
      </c>
      <c r="F4" s="143" t="s">
        <v>469</v>
      </c>
      <c r="G4" s="140" t="s">
        <v>600</v>
      </c>
      <c r="H4" s="144" t="s">
        <v>601</v>
      </c>
      <c r="I4" s="144" t="s">
        <v>263</v>
      </c>
      <c r="J4" s="144" t="s">
        <v>264</v>
      </c>
      <c r="K4" s="140" t="s">
        <v>457</v>
      </c>
      <c r="L4" s="140" t="s">
        <v>597</v>
      </c>
      <c r="M4" s="140" t="s">
        <v>599</v>
      </c>
      <c r="N4" s="550" t="s">
        <v>456</v>
      </c>
      <c r="O4" s="551" t="s">
        <v>470</v>
      </c>
    </row>
    <row r="5" spans="1:22" s="282" customFormat="1" ht="12.75" customHeight="1" x14ac:dyDescent="0.2">
      <c r="A5" s="288" t="s">
        <v>606</v>
      </c>
      <c r="B5" s="291" t="s">
        <v>607</v>
      </c>
      <c r="C5" s="163"/>
      <c r="D5" s="163"/>
      <c r="E5" s="163"/>
      <c r="F5" s="289">
        <v>41092</v>
      </c>
      <c r="G5" s="219">
        <v>2</v>
      </c>
      <c r="H5" s="339">
        <v>387821</v>
      </c>
      <c r="I5" s="339">
        <v>0</v>
      </c>
      <c r="J5" s="339">
        <v>112821</v>
      </c>
      <c r="K5" s="220" t="s">
        <v>611</v>
      </c>
      <c r="L5" s="287" t="s">
        <v>70</v>
      </c>
      <c r="M5" s="287"/>
      <c r="N5" s="287" t="s">
        <v>608</v>
      </c>
      <c r="O5" s="287" t="s">
        <v>609</v>
      </c>
    </row>
    <row r="6" spans="1:22" s="282" customFormat="1" ht="12.75" customHeight="1" x14ac:dyDescent="0.2">
      <c r="A6" s="288" t="s">
        <v>612</v>
      </c>
      <c r="B6" s="291" t="s">
        <v>613</v>
      </c>
      <c r="C6" s="163"/>
      <c r="D6" s="163"/>
      <c r="E6" s="163"/>
      <c r="F6" s="289">
        <v>41093</v>
      </c>
      <c r="G6" s="219">
        <v>1</v>
      </c>
      <c r="H6" s="339">
        <v>43999</v>
      </c>
      <c r="I6" s="339">
        <v>16800</v>
      </c>
      <c r="J6" s="339">
        <v>20800</v>
      </c>
      <c r="K6" s="220" t="s">
        <v>614</v>
      </c>
      <c r="L6" s="287" t="s">
        <v>615</v>
      </c>
      <c r="M6" s="287"/>
      <c r="N6" s="287" t="s">
        <v>608</v>
      </c>
      <c r="O6" s="287" t="s">
        <v>609</v>
      </c>
    </row>
    <row r="7" spans="1:22" s="282" customFormat="1" ht="12.75" customHeight="1" x14ac:dyDescent="0.2">
      <c r="A7" s="288" t="s">
        <v>616</v>
      </c>
      <c r="B7" s="274" t="s">
        <v>617</v>
      </c>
      <c r="C7" s="222"/>
      <c r="D7" s="222"/>
      <c r="E7" s="222"/>
      <c r="F7" s="289">
        <v>41095</v>
      </c>
      <c r="G7" s="219">
        <v>3</v>
      </c>
      <c r="H7" s="339">
        <v>242838</v>
      </c>
      <c r="I7" s="339">
        <v>0</v>
      </c>
      <c r="J7" s="339">
        <v>83078</v>
      </c>
      <c r="K7" s="220" t="s">
        <v>618</v>
      </c>
      <c r="L7" s="287" t="s">
        <v>459</v>
      </c>
      <c r="M7" s="287"/>
      <c r="N7" s="287" t="s">
        <v>573</v>
      </c>
      <c r="O7" s="287" t="s">
        <v>619</v>
      </c>
    </row>
    <row r="8" spans="1:22" s="282" customFormat="1" ht="12.75" customHeight="1" x14ac:dyDescent="0.2">
      <c r="A8" s="288" t="s">
        <v>620</v>
      </c>
      <c r="B8" s="274" t="s">
        <v>621</v>
      </c>
      <c r="C8" s="222"/>
      <c r="D8" s="222"/>
      <c r="E8" s="222"/>
      <c r="F8" s="289">
        <v>41100</v>
      </c>
      <c r="G8" s="219">
        <v>5</v>
      </c>
      <c r="H8" s="339">
        <v>249999</v>
      </c>
      <c r="I8" s="339">
        <v>0</v>
      </c>
      <c r="J8" s="339">
        <v>73058</v>
      </c>
      <c r="K8" s="220" t="s">
        <v>715</v>
      </c>
      <c r="L8" s="287" t="s">
        <v>459</v>
      </c>
      <c r="M8" s="287"/>
      <c r="N8" s="287" t="s">
        <v>462</v>
      </c>
      <c r="O8" s="287" t="s">
        <v>623</v>
      </c>
    </row>
    <row r="9" spans="1:22" s="282" customFormat="1" ht="12.75" customHeight="1" x14ac:dyDescent="0.2">
      <c r="A9" s="288" t="s">
        <v>624</v>
      </c>
      <c r="B9" s="274" t="s">
        <v>625</v>
      </c>
      <c r="C9" s="222"/>
      <c r="D9" s="222"/>
      <c r="E9" s="222"/>
      <c r="F9" s="289">
        <v>41087</v>
      </c>
      <c r="G9" s="219">
        <v>1</v>
      </c>
      <c r="H9" s="339">
        <v>25000</v>
      </c>
      <c r="I9" s="339">
        <v>13000</v>
      </c>
      <c r="J9" s="339">
        <v>13000</v>
      </c>
      <c r="K9" s="220" t="s">
        <v>626</v>
      </c>
      <c r="L9" s="287" t="s">
        <v>627</v>
      </c>
      <c r="M9" s="287"/>
      <c r="N9" s="287" t="s">
        <v>460</v>
      </c>
      <c r="O9" s="287" t="s">
        <v>609</v>
      </c>
    </row>
    <row r="10" spans="1:22" s="282" customFormat="1" ht="12.75" customHeight="1" x14ac:dyDescent="0.2">
      <c r="A10" s="173" t="s">
        <v>629</v>
      </c>
      <c r="B10" s="282" t="s">
        <v>630</v>
      </c>
      <c r="C10" s="222"/>
      <c r="D10" s="222"/>
      <c r="E10" s="222"/>
      <c r="F10" s="289">
        <v>41101</v>
      </c>
      <c r="G10" s="219">
        <v>3</v>
      </c>
      <c r="H10" s="339">
        <v>790309</v>
      </c>
      <c r="I10" s="339">
        <v>1178862</v>
      </c>
      <c r="J10" s="339">
        <v>34658</v>
      </c>
      <c r="K10" s="220" t="s">
        <v>631</v>
      </c>
      <c r="L10" s="287" t="s">
        <v>632</v>
      </c>
      <c r="M10" s="287"/>
      <c r="N10" s="287" t="s">
        <v>633</v>
      </c>
      <c r="O10" s="287"/>
    </row>
    <row r="11" spans="1:22" s="282" customFormat="1" ht="12.75" customHeight="1" x14ac:dyDescent="0.2">
      <c r="A11" s="175" t="s">
        <v>629</v>
      </c>
      <c r="B11" s="282" t="s">
        <v>630</v>
      </c>
      <c r="C11" s="222"/>
      <c r="D11" s="222"/>
      <c r="E11" s="222"/>
      <c r="F11" s="289">
        <v>41101</v>
      </c>
      <c r="G11" s="226">
        <v>3</v>
      </c>
      <c r="H11" s="339">
        <v>444843</v>
      </c>
      <c r="I11" s="339">
        <v>472376</v>
      </c>
      <c r="J11" s="339">
        <v>21183</v>
      </c>
      <c r="K11" s="220" t="s">
        <v>631</v>
      </c>
      <c r="L11" s="287" t="s">
        <v>635</v>
      </c>
      <c r="M11" s="287"/>
      <c r="N11" s="287" t="s">
        <v>633</v>
      </c>
      <c r="O11" s="287"/>
    </row>
    <row r="12" spans="1:22" s="282" customFormat="1" ht="12.75" customHeight="1" x14ac:dyDescent="0.2">
      <c r="A12" s="175" t="s">
        <v>629</v>
      </c>
      <c r="B12" s="282" t="s">
        <v>630</v>
      </c>
      <c r="C12" s="222"/>
      <c r="D12" s="222"/>
      <c r="E12" s="222"/>
      <c r="F12" s="289">
        <v>41101</v>
      </c>
      <c r="G12" s="226">
        <v>3</v>
      </c>
      <c r="H12" s="339">
        <v>399928</v>
      </c>
      <c r="I12" s="339">
        <v>42816</v>
      </c>
      <c r="J12" s="339">
        <v>4555</v>
      </c>
      <c r="K12" s="220" t="s">
        <v>631</v>
      </c>
      <c r="L12" s="287" t="s">
        <v>637</v>
      </c>
      <c r="M12" s="287"/>
      <c r="N12" s="287" t="s">
        <v>633</v>
      </c>
      <c r="O12" s="287"/>
    </row>
    <row r="13" spans="1:22" s="282" customFormat="1" ht="12.75" customHeight="1" x14ac:dyDescent="0.2">
      <c r="A13" s="175" t="s">
        <v>629</v>
      </c>
      <c r="B13" s="282" t="s">
        <v>638</v>
      </c>
      <c r="C13" s="222"/>
      <c r="D13" s="222"/>
      <c r="E13" s="222"/>
      <c r="F13" s="289">
        <v>41101</v>
      </c>
      <c r="G13" s="226">
        <v>3</v>
      </c>
      <c r="H13" s="339">
        <v>375000</v>
      </c>
      <c r="I13" s="339">
        <v>0</v>
      </c>
      <c r="J13" s="339">
        <v>0</v>
      </c>
      <c r="K13" s="220" t="s">
        <v>631</v>
      </c>
      <c r="L13" s="287" t="s">
        <v>639</v>
      </c>
      <c r="M13" s="287"/>
      <c r="N13" s="287" t="s">
        <v>633</v>
      </c>
      <c r="O13" s="287"/>
    </row>
    <row r="14" spans="1:22" s="282" customFormat="1" ht="12.75" customHeight="1" x14ac:dyDescent="0.2">
      <c r="A14" s="177" t="s">
        <v>629</v>
      </c>
      <c r="B14" s="282" t="s">
        <v>646</v>
      </c>
      <c r="C14" s="222"/>
      <c r="D14" s="222"/>
      <c r="E14" s="222"/>
      <c r="F14" s="289">
        <v>41101</v>
      </c>
      <c r="G14" s="226">
        <v>3</v>
      </c>
      <c r="H14" s="339">
        <v>166425</v>
      </c>
      <c r="I14" s="339">
        <v>329454</v>
      </c>
      <c r="J14" s="339">
        <v>7925</v>
      </c>
      <c r="K14" s="220" t="s">
        <v>631</v>
      </c>
      <c r="L14" s="287" t="s">
        <v>641</v>
      </c>
      <c r="M14" s="287"/>
      <c r="N14" s="287" t="s">
        <v>633</v>
      </c>
      <c r="O14" s="287"/>
    </row>
    <row r="15" spans="1:22" s="282" customFormat="1" ht="12.75" customHeight="1" x14ac:dyDescent="0.2">
      <c r="A15" s="288" t="s">
        <v>645</v>
      </c>
      <c r="B15" s="282" t="s">
        <v>647</v>
      </c>
      <c r="C15" s="222"/>
      <c r="D15" s="222"/>
      <c r="E15" s="222"/>
      <c r="F15" s="289">
        <v>41109</v>
      </c>
      <c r="G15" s="226">
        <v>2</v>
      </c>
      <c r="H15" s="339">
        <v>927237</v>
      </c>
      <c r="I15" s="339">
        <v>661289</v>
      </c>
      <c r="J15" s="339">
        <v>44154</v>
      </c>
      <c r="K15" s="220" t="s">
        <v>648</v>
      </c>
      <c r="L15" s="287" t="s">
        <v>632</v>
      </c>
      <c r="M15" s="287"/>
      <c r="N15" s="287" t="s">
        <v>41</v>
      </c>
      <c r="O15" s="287" t="s">
        <v>41</v>
      </c>
    </row>
    <row r="16" spans="1:22" s="282" customFormat="1" ht="12.75" customHeight="1" x14ac:dyDescent="0.2">
      <c r="A16" s="288" t="s">
        <v>649</v>
      </c>
      <c r="B16" s="282" t="s">
        <v>650</v>
      </c>
      <c r="C16" s="222"/>
      <c r="D16" s="222"/>
      <c r="E16" s="222"/>
      <c r="F16" s="289">
        <v>41109</v>
      </c>
      <c r="G16" s="226">
        <v>3</v>
      </c>
      <c r="H16" s="339">
        <v>304590</v>
      </c>
      <c r="I16" s="339">
        <v>0</v>
      </c>
      <c r="J16" s="339">
        <v>94589</v>
      </c>
      <c r="K16" s="220" t="s">
        <v>685</v>
      </c>
      <c r="L16" s="287" t="s">
        <v>667</v>
      </c>
      <c r="M16" s="287"/>
      <c r="N16" s="287" t="s">
        <v>608</v>
      </c>
      <c r="O16" s="287" t="s">
        <v>609</v>
      </c>
    </row>
    <row r="17" spans="1:15" s="282" customFormat="1" ht="12.75" customHeight="1" x14ac:dyDescent="0.2">
      <c r="A17" s="288" t="s">
        <v>651</v>
      </c>
      <c r="B17" s="282" t="s">
        <v>652</v>
      </c>
      <c r="C17" s="222"/>
      <c r="D17" s="222"/>
      <c r="E17" s="222"/>
      <c r="F17" s="289">
        <v>41109</v>
      </c>
      <c r="G17" s="226">
        <v>5</v>
      </c>
      <c r="H17" s="339">
        <v>1319451</v>
      </c>
      <c r="I17" s="339">
        <v>0</v>
      </c>
      <c r="J17" s="339">
        <v>70341</v>
      </c>
      <c r="K17" s="220" t="s">
        <v>686</v>
      </c>
      <c r="L17" s="287" t="s">
        <v>687</v>
      </c>
      <c r="M17" s="287"/>
      <c r="N17" s="287" t="s">
        <v>44</v>
      </c>
      <c r="O17" s="287" t="s">
        <v>44</v>
      </c>
    </row>
    <row r="18" spans="1:15" s="282" customFormat="1" ht="12.75" customHeight="1" x14ac:dyDescent="0.2">
      <c r="A18" s="288" t="s">
        <v>654</v>
      </c>
      <c r="B18" s="282" t="s">
        <v>655</v>
      </c>
      <c r="C18" s="222"/>
      <c r="D18" s="222"/>
      <c r="E18" s="222"/>
      <c r="F18" s="289">
        <v>41114</v>
      </c>
      <c r="G18" s="226">
        <v>5</v>
      </c>
      <c r="H18" s="339">
        <v>400235</v>
      </c>
      <c r="I18" s="339">
        <v>95673</v>
      </c>
      <c r="J18" s="339">
        <v>131412</v>
      </c>
      <c r="K18" s="220" t="s">
        <v>656</v>
      </c>
      <c r="L18" s="287" t="s">
        <v>459</v>
      </c>
      <c r="M18" s="287"/>
      <c r="N18" s="287" t="s">
        <v>558</v>
      </c>
      <c r="O18" s="287" t="s">
        <v>609</v>
      </c>
    </row>
    <row r="19" spans="1:15" s="282" customFormat="1" ht="12.75" customHeight="1" x14ac:dyDescent="0.2">
      <c r="A19" s="288" t="s">
        <v>657</v>
      </c>
      <c r="B19" s="282" t="s">
        <v>658</v>
      </c>
      <c r="C19" s="222"/>
      <c r="D19" s="222"/>
      <c r="E19" s="222"/>
      <c r="F19" s="289">
        <v>41113</v>
      </c>
      <c r="G19" s="226">
        <v>5</v>
      </c>
      <c r="H19" s="339">
        <v>946275</v>
      </c>
      <c r="I19" s="339">
        <v>65190</v>
      </c>
      <c r="J19" s="339">
        <v>290271</v>
      </c>
      <c r="K19" s="220" t="s">
        <v>659</v>
      </c>
      <c r="L19" s="287" t="s">
        <v>459</v>
      </c>
      <c r="M19" s="287"/>
      <c r="N19" s="287" t="s">
        <v>660</v>
      </c>
      <c r="O19" s="287" t="s">
        <v>619</v>
      </c>
    </row>
    <row r="20" spans="1:15" s="282" customFormat="1" ht="12.75" customHeight="1" x14ac:dyDescent="0.2">
      <c r="A20" s="288" t="s">
        <v>661</v>
      </c>
      <c r="B20" s="282" t="s">
        <v>650</v>
      </c>
      <c r="C20" s="222"/>
      <c r="D20" s="222"/>
      <c r="E20" s="222"/>
      <c r="F20" s="289">
        <v>41106</v>
      </c>
      <c r="G20" s="226">
        <v>2</v>
      </c>
      <c r="H20" s="339">
        <v>136801</v>
      </c>
      <c r="I20" s="339">
        <v>0</v>
      </c>
      <c r="J20" s="339">
        <v>46800</v>
      </c>
      <c r="K20" s="220" t="s">
        <v>662</v>
      </c>
      <c r="L20" s="287" t="s">
        <v>663</v>
      </c>
      <c r="M20" s="287"/>
      <c r="N20" s="287" t="s">
        <v>608</v>
      </c>
      <c r="O20" s="287" t="s">
        <v>609</v>
      </c>
    </row>
    <row r="21" spans="1:15" s="282" customFormat="1" ht="12.75" customHeight="1" x14ac:dyDescent="0.2">
      <c r="A21" s="288" t="s">
        <v>664</v>
      </c>
      <c r="B21" s="282" t="s">
        <v>665</v>
      </c>
      <c r="C21" s="222"/>
      <c r="D21" s="222"/>
      <c r="E21" s="222"/>
      <c r="F21" s="289">
        <v>41114</v>
      </c>
      <c r="G21" s="226">
        <v>3</v>
      </c>
      <c r="H21" s="339">
        <v>96272</v>
      </c>
      <c r="I21" s="339">
        <v>75600</v>
      </c>
      <c r="J21" s="339">
        <v>93600</v>
      </c>
      <c r="K21" s="220" t="s">
        <v>666</v>
      </c>
      <c r="L21" s="287" t="s">
        <v>667</v>
      </c>
      <c r="M21" s="287"/>
      <c r="N21" s="287" t="s">
        <v>660</v>
      </c>
      <c r="O21" s="287" t="s">
        <v>619</v>
      </c>
    </row>
    <row r="22" spans="1:15" s="282" customFormat="1" ht="12.75" customHeight="1" x14ac:dyDescent="0.2">
      <c r="A22" s="288" t="s">
        <v>668</v>
      </c>
      <c r="B22" s="282" t="s">
        <v>669</v>
      </c>
      <c r="C22" s="222"/>
      <c r="D22" s="222"/>
      <c r="E22" s="222"/>
      <c r="F22" s="289">
        <v>41100</v>
      </c>
      <c r="G22" s="226">
        <v>3</v>
      </c>
      <c r="H22" s="339">
        <v>173029</v>
      </c>
      <c r="I22" s="339">
        <v>0</v>
      </c>
      <c r="J22" s="339">
        <v>59194</v>
      </c>
      <c r="K22" s="220" t="s">
        <v>670</v>
      </c>
      <c r="L22" s="287" t="s">
        <v>459</v>
      </c>
      <c r="M22" s="287"/>
      <c r="N22" s="287" t="s">
        <v>573</v>
      </c>
      <c r="O22" s="287" t="s">
        <v>619</v>
      </c>
    </row>
    <row r="23" spans="1:15" s="282" customFormat="1" ht="12.75" customHeight="1" x14ac:dyDescent="0.2">
      <c r="A23" s="288" t="s">
        <v>671</v>
      </c>
      <c r="B23" s="282" t="s">
        <v>672</v>
      </c>
      <c r="C23" s="222"/>
      <c r="D23" s="222"/>
      <c r="E23" s="222"/>
      <c r="F23" s="289">
        <v>41097</v>
      </c>
      <c r="G23" s="226">
        <v>3</v>
      </c>
      <c r="H23" s="339">
        <v>132817</v>
      </c>
      <c r="I23" s="339">
        <v>0</v>
      </c>
      <c r="J23" s="339">
        <v>45437</v>
      </c>
      <c r="K23" s="220" t="s">
        <v>673</v>
      </c>
      <c r="L23" s="287" t="s">
        <v>459</v>
      </c>
      <c r="M23" s="287"/>
      <c r="N23" s="287" t="s">
        <v>15</v>
      </c>
      <c r="O23" s="287" t="s">
        <v>619</v>
      </c>
    </row>
    <row r="24" spans="1:15" s="282" customFormat="1" ht="12.75" customHeight="1" x14ac:dyDescent="0.2">
      <c r="A24" s="288" t="s">
        <v>675</v>
      </c>
      <c r="B24" s="282" t="s">
        <v>676</v>
      </c>
      <c r="C24" s="237" t="s">
        <v>1304</v>
      </c>
      <c r="D24" s="356" t="s">
        <v>1305</v>
      </c>
      <c r="E24" s="222"/>
      <c r="F24" s="289">
        <v>41100</v>
      </c>
      <c r="G24" s="226">
        <v>5</v>
      </c>
      <c r="H24" s="339">
        <v>1732894</v>
      </c>
      <c r="I24" s="339">
        <v>1330409</v>
      </c>
      <c r="J24" s="339">
        <v>792301</v>
      </c>
      <c r="K24" s="333" t="s">
        <v>1306</v>
      </c>
      <c r="L24" s="287" t="s">
        <v>459</v>
      </c>
      <c r="M24" s="287"/>
      <c r="N24" s="287" t="s">
        <v>573</v>
      </c>
      <c r="O24" s="287" t="s">
        <v>619</v>
      </c>
    </row>
    <row r="25" spans="1:15" s="282" customFormat="1" ht="12.75" customHeight="1" x14ac:dyDescent="0.2">
      <c r="A25" s="288" t="s">
        <v>677</v>
      </c>
      <c r="B25" s="282" t="s">
        <v>678</v>
      </c>
      <c r="C25" s="222"/>
      <c r="D25" s="222"/>
      <c r="E25" s="222"/>
      <c r="F25" s="289">
        <v>41100</v>
      </c>
      <c r="G25" s="226">
        <v>3</v>
      </c>
      <c r="H25" s="339">
        <v>342968</v>
      </c>
      <c r="I25" s="339">
        <v>0</v>
      </c>
      <c r="J25" s="339">
        <v>96246</v>
      </c>
      <c r="K25" s="220" t="s">
        <v>679</v>
      </c>
      <c r="L25" s="287" t="s">
        <v>459</v>
      </c>
      <c r="M25" s="287"/>
      <c r="N25" s="287" t="s">
        <v>460</v>
      </c>
      <c r="O25" s="287" t="s">
        <v>609</v>
      </c>
    </row>
    <row r="26" spans="1:15" s="282" customFormat="1" ht="12.75" customHeight="1" x14ac:dyDescent="0.2">
      <c r="A26" s="288" t="s">
        <v>681</v>
      </c>
      <c r="B26" s="282" t="s">
        <v>1383</v>
      </c>
      <c r="C26" s="222"/>
      <c r="D26" s="222"/>
      <c r="E26" s="222"/>
      <c r="F26" s="289">
        <v>41100</v>
      </c>
      <c r="G26" s="226">
        <v>3</v>
      </c>
      <c r="H26" s="339">
        <v>454499</v>
      </c>
      <c r="I26" s="339">
        <v>0</v>
      </c>
      <c r="J26" s="339">
        <v>130552</v>
      </c>
      <c r="K26" s="220" t="s">
        <v>683</v>
      </c>
      <c r="L26" s="287" t="s">
        <v>684</v>
      </c>
      <c r="M26" s="287"/>
      <c r="N26" s="287" t="s">
        <v>460</v>
      </c>
      <c r="O26" s="287" t="s">
        <v>609</v>
      </c>
    </row>
    <row r="27" spans="1:15" s="282" customFormat="1" ht="12.75" customHeight="1" x14ac:dyDescent="0.2">
      <c r="A27" s="288" t="s">
        <v>688</v>
      </c>
      <c r="B27" s="282" t="s">
        <v>1017</v>
      </c>
      <c r="C27" s="222"/>
      <c r="D27" s="222"/>
      <c r="E27" s="222"/>
      <c r="F27" s="289">
        <v>41121</v>
      </c>
      <c r="G27" s="226">
        <v>1</v>
      </c>
      <c r="H27" s="339">
        <v>244777</v>
      </c>
      <c r="I27" s="339">
        <v>61677</v>
      </c>
      <c r="J27" s="339">
        <v>80180</v>
      </c>
      <c r="K27" s="220" t="s">
        <v>690</v>
      </c>
      <c r="L27" s="287" t="s">
        <v>691</v>
      </c>
      <c r="M27" s="287"/>
      <c r="N27" s="287" t="s">
        <v>511</v>
      </c>
      <c r="O27" s="287" t="s">
        <v>609</v>
      </c>
    </row>
    <row r="28" spans="1:15" s="282" customFormat="1" ht="12.75" customHeight="1" x14ac:dyDescent="0.2">
      <c r="A28" s="288" t="s">
        <v>692</v>
      </c>
      <c r="B28" s="282" t="s">
        <v>630</v>
      </c>
      <c r="C28" s="222"/>
      <c r="D28" s="222"/>
      <c r="E28" s="222"/>
      <c r="F28" s="289">
        <v>41123</v>
      </c>
      <c r="G28" s="226" t="s">
        <v>693</v>
      </c>
      <c r="H28" s="339">
        <v>80164</v>
      </c>
      <c r="I28" s="339">
        <v>0</v>
      </c>
      <c r="J28" s="339">
        <v>16635</v>
      </c>
      <c r="K28" s="220" t="s">
        <v>694</v>
      </c>
      <c r="L28" s="220" t="s">
        <v>695</v>
      </c>
      <c r="M28" s="287"/>
      <c r="N28" s="287" t="s">
        <v>633</v>
      </c>
      <c r="O28" s="287" t="s">
        <v>633</v>
      </c>
    </row>
    <row r="29" spans="1:15" s="282" customFormat="1" ht="12.75" customHeight="1" x14ac:dyDescent="0.2">
      <c r="A29" s="288" t="s">
        <v>705</v>
      </c>
      <c r="B29" s="274" t="s">
        <v>706</v>
      </c>
      <c r="C29" s="222"/>
      <c r="D29" s="222"/>
      <c r="E29" s="222"/>
      <c r="F29" s="289">
        <v>41102</v>
      </c>
      <c r="G29" s="226">
        <v>2</v>
      </c>
      <c r="H29" s="339">
        <v>499998</v>
      </c>
      <c r="I29" s="339">
        <v>8216</v>
      </c>
      <c r="J29" s="339">
        <v>131413</v>
      </c>
      <c r="K29" s="337" t="s">
        <v>1264</v>
      </c>
      <c r="L29" s="220" t="s">
        <v>458</v>
      </c>
      <c r="M29" s="287"/>
      <c r="N29" s="287" t="s">
        <v>558</v>
      </c>
      <c r="O29" s="287" t="s">
        <v>609</v>
      </c>
    </row>
    <row r="30" spans="1:15" s="282" customFormat="1" ht="12.75" customHeight="1" x14ac:dyDescent="0.2">
      <c r="A30" s="288" t="s">
        <v>707</v>
      </c>
      <c r="B30" s="274" t="s">
        <v>621</v>
      </c>
      <c r="C30" s="222"/>
      <c r="D30" s="222"/>
      <c r="E30" s="222"/>
      <c r="F30" s="289">
        <v>41106</v>
      </c>
      <c r="G30" s="226">
        <v>2</v>
      </c>
      <c r="H30" s="339">
        <v>139797</v>
      </c>
      <c r="I30" s="339">
        <v>0</v>
      </c>
      <c r="J30" s="339">
        <v>39797</v>
      </c>
      <c r="K30" s="220" t="s">
        <v>716</v>
      </c>
      <c r="L30" s="287" t="s">
        <v>70</v>
      </c>
      <c r="M30" s="287"/>
      <c r="N30" s="287" t="s">
        <v>462</v>
      </c>
      <c r="O30" s="287" t="s">
        <v>623</v>
      </c>
    </row>
    <row r="31" spans="1:15" s="282" customFormat="1" ht="12.75" customHeight="1" x14ac:dyDescent="0.2">
      <c r="A31" s="288" t="s">
        <v>708</v>
      </c>
      <c r="B31" s="274" t="s">
        <v>621</v>
      </c>
      <c r="C31" s="222"/>
      <c r="D31" s="222"/>
      <c r="E31" s="222"/>
      <c r="F31" s="289">
        <v>41113</v>
      </c>
      <c r="G31" s="219">
        <v>5</v>
      </c>
      <c r="H31" s="339">
        <v>455665</v>
      </c>
      <c r="I31" s="339">
        <v>0</v>
      </c>
      <c r="J31" s="339">
        <v>111281</v>
      </c>
      <c r="K31" s="220" t="s">
        <v>622</v>
      </c>
      <c r="L31" s="287" t="s">
        <v>459</v>
      </c>
      <c r="M31" s="287"/>
      <c r="N31" s="287" t="s">
        <v>462</v>
      </c>
      <c r="O31" s="287" t="s">
        <v>623</v>
      </c>
    </row>
    <row r="32" spans="1:15" s="282" customFormat="1" ht="12.75" customHeight="1" x14ac:dyDescent="0.2">
      <c r="A32" s="288" t="s">
        <v>709</v>
      </c>
      <c r="B32" s="282" t="s">
        <v>613</v>
      </c>
      <c r="C32" s="222"/>
      <c r="D32" s="222"/>
      <c r="E32" s="222"/>
      <c r="F32" s="289">
        <v>41114</v>
      </c>
      <c r="G32" s="226">
        <v>5</v>
      </c>
      <c r="H32" s="339">
        <v>498151</v>
      </c>
      <c r="I32" s="339">
        <v>0</v>
      </c>
      <c r="J32" s="339">
        <v>139021</v>
      </c>
      <c r="K32" s="220" t="s">
        <v>717</v>
      </c>
      <c r="L32" s="287" t="s">
        <v>459</v>
      </c>
      <c r="M32" s="287"/>
      <c r="N32" s="287" t="s">
        <v>608</v>
      </c>
      <c r="O32" s="287" t="s">
        <v>609</v>
      </c>
    </row>
    <row r="33" spans="1:15" s="282" customFormat="1" ht="12.75" customHeight="1" x14ac:dyDescent="0.2">
      <c r="A33" s="288" t="s">
        <v>710</v>
      </c>
      <c r="B33" s="282" t="s">
        <v>806</v>
      </c>
      <c r="C33" s="222"/>
      <c r="D33" s="222"/>
      <c r="E33" s="222"/>
      <c r="F33" s="289">
        <v>41114</v>
      </c>
      <c r="G33" s="226">
        <v>5</v>
      </c>
      <c r="H33" s="339">
        <v>399999</v>
      </c>
      <c r="I33" s="339">
        <v>0</v>
      </c>
      <c r="J33" s="339">
        <v>105443</v>
      </c>
      <c r="K33" s="220" t="s">
        <v>721</v>
      </c>
      <c r="L33" s="287" t="s">
        <v>459</v>
      </c>
      <c r="M33" s="287"/>
      <c r="N33" s="287" t="s">
        <v>608</v>
      </c>
      <c r="O33" s="287" t="s">
        <v>609</v>
      </c>
    </row>
    <row r="34" spans="1:15" s="282" customFormat="1" ht="12.75" customHeight="1" x14ac:dyDescent="0.2">
      <c r="A34" s="288" t="s">
        <v>712</v>
      </c>
      <c r="B34" s="282" t="s">
        <v>713</v>
      </c>
      <c r="C34" s="222"/>
      <c r="D34" s="222"/>
      <c r="E34" s="222"/>
      <c r="F34" s="289">
        <v>41115</v>
      </c>
      <c r="G34" s="226">
        <v>5</v>
      </c>
      <c r="H34" s="339">
        <v>400000</v>
      </c>
      <c r="I34" s="339">
        <v>0</v>
      </c>
      <c r="J34" s="339">
        <v>105443</v>
      </c>
      <c r="K34" s="220" t="s">
        <v>720</v>
      </c>
      <c r="L34" s="220" t="s">
        <v>459</v>
      </c>
      <c r="M34" s="287"/>
      <c r="N34" s="287" t="s">
        <v>558</v>
      </c>
      <c r="O34" s="287" t="s">
        <v>609</v>
      </c>
    </row>
    <row r="35" spans="1:15" s="282" customFormat="1" ht="12.75" customHeight="1" x14ac:dyDescent="0.2">
      <c r="A35" s="470" t="s">
        <v>697</v>
      </c>
      <c r="B35" s="474" t="s">
        <v>613</v>
      </c>
      <c r="C35" s="222"/>
      <c r="D35" s="222"/>
      <c r="E35" s="222"/>
      <c r="F35" s="289">
        <v>41106</v>
      </c>
      <c r="G35" s="226">
        <v>3</v>
      </c>
      <c r="H35" s="339">
        <v>326490</v>
      </c>
      <c r="I35" s="339">
        <v>103660</v>
      </c>
      <c r="J35" s="339">
        <v>128341</v>
      </c>
      <c r="K35" s="220" t="s">
        <v>719</v>
      </c>
      <c r="L35" s="287" t="s">
        <v>718</v>
      </c>
      <c r="M35" s="287"/>
      <c r="N35" s="287" t="s">
        <v>608</v>
      </c>
      <c r="O35" s="287" t="s">
        <v>609</v>
      </c>
    </row>
    <row r="36" spans="1:15" s="282" customFormat="1" ht="12.75" customHeight="1" x14ac:dyDescent="0.2">
      <c r="A36" s="247" t="s">
        <v>701</v>
      </c>
      <c r="B36" s="282" t="s">
        <v>698</v>
      </c>
      <c r="C36" s="284"/>
      <c r="D36" s="284"/>
      <c r="E36" s="284"/>
      <c r="F36" s="289">
        <v>41122</v>
      </c>
      <c r="G36" s="226">
        <v>3</v>
      </c>
      <c r="H36" s="339">
        <v>75000</v>
      </c>
      <c r="I36" s="339">
        <v>39000</v>
      </c>
      <c r="J36" s="339">
        <v>39000</v>
      </c>
      <c r="K36" s="220" t="s">
        <v>699</v>
      </c>
      <c r="L36" s="220" t="s">
        <v>700</v>
      </c>
      <c r="N36" s="287" t="s">
        <v>547</v>
      </c>
      <c r="O36" s="287" t="s">
        <v>619</v>
      </c>
    </row>
    <row r="37" spans="1:15" s="282" customFormat="1" ht="12.75" customHeight="1" x14ac:dyDescent="0.2">
      <c r="A37" s="247" t="s">
        <v>722</v>
      </c>
      <c r="B37" s="282" t="s">
        <v>702</v>
      </c>
      <c r="C37" s="284"/>
      <c r="D37" s="284"/>
      <c r="E37" s="284"/>
      <c r="F37" s="289">
        <v>41123</v>
      </c>
      <c r="G37" s="226">
        <v>2</v>
      </c>
      <c r="H37" s="339">
        <v>699285</v>
      </c>
      <c r="I37" s="339">
        <v>0</v>
      </c>
      <c r="J37" s="339">
        <v>233242</v>
      </c>
      <c r="K37" s="220" t="s">
        <v>703</v>
      </c>
      <c r="L37" s="282" t="s">
        <v>704</v>
      </c>
      <c r="N37" s="287" t="s">
        <v>563</v>
      </c>
      <c r="O37" s="287" t="s">
        <v>609</v>
      </c>
    </row>
    <row r="38" spans="1:15" s="234" customFormat="1" ht="12.75" customHeight="1" x14ac:dyDescent="0.2">
      <c r="A38" s="239" t="s">
        <v>724</v>
      </c>
      <c r="B38" s="229" t="s">
        <v>702</v>
      </c>
      <c r="C38" s="293"/>
      <c r="D38" s="293"/>
      <c r="E38" s="293"/>
      <c r="F38" s="231">
        <v>41082</v>
      </c>
      <c r="G38" s="292">
        <v>1</v>
      </c>
      <c r="H38" s="346">
        <v>138998</v>
      </c>
      <c r="I38" s="346">
        <v>73669</v>
      </c>
      <c r="J38" s="346">
        <v>0</v>
      </c>
      <c r="K38" s="220" t="s">
        <v>726</v>
      </c>
      <c r="L38" s="294" t="s">
        <v>725</v>
      </c>
      <c r="M38" s="220"/>
      <c r="N38" s="220" t="s">
        <v>608</v>
      </c>
      <c r="O38" s="221" t="s">
        <v>609</v>
      </c>
    </row>
    <row r="39" spans="1:15" s="274" customFormat="1" ht="12.75" customHeight="1" x14ac:dyDescent="0.2">
      <c r="A39" s="239" t="s">
        <v>728</v>
      </c>
      <c r="B39" s="237" t="s">
        <v>729</v>
      </c>
      <c r="C39" s="237"/>
      <c r="D39" s="237"/>
      <c r="E39" s="237"/>
      <c r="F39" s="241">
        <v>41128</v>
      </c>
      <c r="G39" s="295">
        <v>1</v>
      </c>
      <c r="H39" s="347">
        <v>106571</v>
      </c>
      <c r="I39" s="348">
        <v>0</v>
      </c>
      <c r="J39" s="348">
        <v>0</v>
      </c>
      <c r="K39" s="238" t="s">
        <v>733</v>
      </c>
      <c r="L39" s="238" t="s">
        <v>734</v>
      </c>
      <c r="M39" s="238"/>
      <c r="N39" s="292" t="s">
        <v>608</v>
      </c>
      <c r="O39" s="293" t="s">
        <v>609</v>
      </c>
    </row>
    <row r="40" spans="1:15" s="274" customFormat="1" ht="12.75" customHeight="1" x14ac:dyDescent="0.2">
      <c r="A40" s="239" t="s">
        <v>730</v>
      </c>
      <c r="B40" s="237" t="s">
        <v>731</v>
      </c>
      <c r="C40" s="237"/>
      <c r="D40" s="237"/>
      <c r="E40" s="237"/>
      <c r="F40" s="241">
        <v>41129</v>
      </c>
      <c r="G40" s="295">
        <v>4</v>
      </c>
      <c r="H40" s="339">
        <v>452580</v>
      </c>
      <c r="I40" s="339">
        <v>0</v>
      </c>
      <c r="J40" s="339">
        <v>141521</v>
      </c>
      <c r="K40" s="238" t="s">
        <v>732</v>
      </c>
      <c r="L40" s="295" t="s">
        <v>459</v>
      </c>
      <c r="M40" s="238"/>
      <c r="N40" s="292" t="s">
        <v>573</v>
      </c>
      <c r="O40" s="293" t="s">
        <v>619</v>
      </c>
    </row>
    <row r="41" spans="1:15" s="274" customFormat="1" ht="12.75" customHeight="1" x14ac:dyDescent="0.2">
      <c r="A41" s="239" t="s">
        <v>735</v>
      </c>
      <c r="B41" s="237" t="s">
        <v>736</v>
      </c>
      <c r="C41" s="237"/>
      <c r="D41" s="237"/>
      <c r="E41" s="237"/>
      <c r="F41" s="241">
        <v>41130</v>
      </c>
      <c r="G41" s="295">
        <v>1</v>
      </c>
      <c r="H41" s="339">
        <v>10900</v>
      </c>
      <c r="I41" s="339">
        <v>0</v>
      </c>
      <c r="J41" s="339">
        <v>0</v>
      </c>
      <c r="K41" s="238" t="s">
        <v>737</v>
      </c>
      <c r="L41" s="295" t="s">
        <v>459</v>
      </c>
      <c r="M41" s="238"/>
      <c r="N41" s="292" t="s">
        <v>558</v>
      </c>
      <c r="O41" s="221" t="s">
        <v>609</v>
      </c>
    </row>
    <row r="42" spans="1:15" s="274" customFormat="1" ht="12.75" customHeight="1" x14ac:dyDescent="0.2">
      <c r="A42" s="239" t="s">
        <v>738</v>
      </c>
      <c r="B42" s="237" t="s">
        <v>630</v>
      </c>
      <c r="C42" s="237"/>
      <c r="D42" s="237"/>
      <c r="E42" s="237"/>
      <c r="F42" s="241">
        <v>41044</v>
      </c>
      <c r="G42" s="295">
        <v>1</v>
      </c>
      <c r="H42" s="339">
        <v>605658</v>
      </c>
      <c r="I42" s="339">
        <v>231251</v>
      </c>
      <c r="J42" s="339">
        <v>55060</v>
      </c>
      <c r="K42" s="238" t="s">
        <v>739</v>
      </c>
      <c r="L42" s="295" t="s">
        <v>740</v>
      </c>
      <c r="M42" s="238"/>
      <c r="N42" s="292" t="s">
        <v>633</v>
      </c>
      <c r="O42" s="221" t="s">
        <v>633</v>
      </c>
    </row>
    <row r="43" spans="1:15" s="274" customFormat="1" ht="12.75" customHeight="1" x14ac:dyDescent="0.2">
      <c r="A43" s="239" t="s">
        <v>741</v>
      </c>
      <c r="B43" s="237" t="s">
        <v>742</v>
      </c>
      <c r="C43" s="237"/>
      <c r="D43" s="237"/>
      <c r="E43" s="237"/>
      <c r="F43" s="241">
        <v>41135</v>
      </c>
      <c r="G43" s="295">
        <v>5</v>
      </c>
      <c r="H43" s="339">
        <v>597870</v>
      </c>
      <c r="I43" s="339">
        <v>0</v>
      </c>
      <c r="J43" s="339">
        <v>26640</v>
      </c>
      <c r="K43" s="238" t="s">
        <v>743</v>
      </c>
      <c r="L43" s="295" t="s">
        <v>459</v>
      </c>
      <c r="M43" s="238"/>
      <c r="N43" s="292" t="s">
        <v>558</v>
      </c>
      <c r="O43" s="221" t="s">
        <v>609</v>
      </c>
    </row>
    <row r="44" spans="1:15" s="282" customFormat="1" ht="12.75" customHeight="1" x14ac:dyDescent="0.2">
      <c r="A44" s="247" t="s">
        <v>745</v>
      </c>
      <c r="B44" s="291" t="s">
        <v>746</v>
      </c>
      <c r="C44" s="284"/>
      <c r="D44" s="284"/>
      <c r="E44" s="284"/>
      <c r="F44" s="289">
        <v>41095</v>
      </c>
      <c r="G44" s="295">
        <v>3</v>
      </c>
      <c r="H44" s="339">
        <v>1200000</v>
      </c>
      <c r="I44" s="339">
        <v>1352642</v>
      </c>
      <c r="J44" s="339">
        <v>0</v>
      </c>
      <c r="K44" s="294" t="s">
        <v>747</v>
      </c>
      <c r="L44" s="243" t="s">
        <v>748</v>
      </c>
      <c r="N44" s="287" t="s">
        <v>36</v>
      </c>
      <c r="O44" s="287" t="s">
        <v>619</v>
      </c>
    </row>
    <row r="45" spans="1:15" s="274" customFormat="1" ht="12.75" customHeight="1" x14ac:dyDescent="0.2">
      <c r="A45" s="239" t="s">
        <v>749</v>
      </c>
      <c r="B45" s="237" t="s">
        <v>750</v>
      </c>
      <c r="C45" s="237"/>
      <c r="D45" s="237"/>
      <c r="E45" s="237"/>
      <c r="F45" s="241">
        <v>41136</v>
      </c>
      <c r="G45" s="295">
        <v>2</v>
      </c>
      <c r="H45" s="347">
        <v>547116</v>
      </c>
      <c r="I45" s="348">
        <v>0</v>
      </c>
      <c r="J45" s="348">
        <v>172116</v>
      </c>
      <c r="K45" s="238" t="s">
        <v>751</v>
      </c>
      <c r="L45" s="295" t="s">
        <v>752</v>
      </c>
      <c r="M45" s="238"/>
      <c r="N45" s="292" t="s">
        <v>608</v>
      </c>
      <c r="O45" s="293" t="s">
        <v>609</v>
      </c>
    </row>
    <row r="46" spans="1:15" s="274" customFormat="1" ht="12.75" customHeight="1" x14ac:dyDescent="0.2">
      <c r="A46" s="239" t="s">
        <v>753</v>
      </c>
      <c r="B46" s="237" t="s">
        <v>754</v>
      </c>
      <c r="C46" s="237"/>
      <c r="D46" s="237"/>
      <c r="E46" s="237"/>
      <c r="F46" s="241">
        <v>41053</v>
      </c>
      <c r="G46" s="295">
        <v>1</v>
      </c>
      <c r="H46" s="347">
        <v>118700</v>
      </c>
      <c r="I46" s="348">
        <v>0</v>
      </c>
      <c r="J46" s="348">
        <v>5551</v>
      </c>
      <c r="K46" s="229" t="s">
        <v>757</v>
      </c>
      <c r="L46" s="293" t="s">
        <v>755</v>
      </c>
      <c r="M46" s="163" t="s">
        <v>756</v>
      </c>
      <c r="N46" s="293" t="s">
        <v>564</v>
      </c>
      <c r="O46" s="245" t="s">
        <v>609</v>
      </c>
    </row>
    <row r="47" spans="1:15" s="274" customFormat="1" ht="12.75" customHeight="1" x14ac:dyDescent="0.2">
      <c r="A47" s="239" t="s">
        <v>758</v>
      </c>
      <c r="B47" s="237" t="s">
        <v>759</v>
      </c>
      <c r="C47" s="237"/>
      <c r="D47" s="237"/>
      <c r="E47" s="237"/>
      <c r="F47" s="241">
        <v>41143</v>
      </c>
      <c r="G47" s="295">
        <v>3</v>
      </c>
      <c r="H47" s="347">
        <v>150000</v>
      </c>
      <c r="I47" s="348">
        <v>96803</v>
      </c>
      <c r="J47" s="348">
        <v>57630</v>
      </c>
      <c r="K47" s="229" t="s">
        <v>760</v>
      </c>
      <c r="L47" s="295" t="s">
        <v>459</v>
      </c>
      <c r="M47" s="163"/>
      <c r="N47" s="292" t="s">
        <v>558</v>
      </c>
      <c r="O47" s="221" t="s">
        <v>609</v>
      </c>
    </row>
    <row r="48" spans="1:15" s="274" customFormat="1" ht="12.75" customHeight="1" x14ac:dyDescent="0.2">
      <c r="A48" s="239" t="s">
        <v>761</v>
      </c>
      <c r="B48" s="237" t="s">
        <v>762</v>
      </c>
      <c r="C48" s="237"/>
      <c r="D48" s="237"/>
      <c r="E48" s="237"/>
      <c r="F48" s="241">
        <v>41148</v>
      </c>
      <c r="G48" s="295">
        <v>5</v>
      </c>
      <c r="H48" s="347">
        <v>8155472</v>
      </c>
      <c r="I48" s="348">
        <v>0</v>
      </c>
      <c r="J48" s="348">
        <v>1828515</v>
      </c>
      <c r="K48" s="229" t="s">
        <v>763</v>
      </c>
      <c r="L48" s="295" t="s">
        <v>461</v>
      </c>
      <c r="M48" s="163" t="s">
        <v>764</v>
      </c>
      <c r="N48" s="292" t="s">
        <v>573</v>
      </c>
      <c r="O48" s="293" t="s">
        <v>619</v>
      </c>
    </row>
    <row r="49" spans="1:15" s="274" customFormat="1" ht="12.75" customHeight="1" x14ac:dyDescent="0.2">
      <c r="A49" s="239" t="s">
        <v>765</v>
      </c>
      <c r="B49" s="237" t="s">
        <v>766</v>
      </c>
      <c r="C49" s="237" t="s">
        <v>767</v>
      </c>
      <c r="D49" s="237"/>
      <c r="E49" s="237"/>
      <c r="F49" s="241">
        <v>41150</v>
      </c>
      <c r="G49" s="295">
        <v>3</v>
      </c>
      <c r="H49" s="347">
        <v>105889</v>
      </c>
      <c r="I49" s="348">
        <v>0</v>
      </c>
      <c r="J49" s="348">
        <v>19291</v>
      </c>
      <c r="K49" s="229" t="s">
        <v>768</v>
      </c>
      <c r="L49" s="295" t="s">
        <v>459</v>
      </c>
      <c r="M49" s="163"/>
      <c r="N49" s="292" t="s">
        <v>15</v>
      </c>
      <c r="O49" s="293" t="s">
        <v>619</v>
      </c>
    </row>
    <row r="50" spans="1:15" s="274" customFormat="1" ht="12.75" customHeight="1" x14ac:dyDescent="0.2">
      <c r="A50" s="475" t="s">
        <v>769</v>
      </c>
      <c r="B50" s="477" t="s">
        <v>770</v>
      </c>
      <c r="C50" s="237" t="s">
        <v>646</v>
      </c>
      <c r="D50" s="237"/>
      <c r="E50" s="237"/>
      <c r="F50" s="241">
        <v>40759</v>
      </c>
      <c r="G50" s="295">
        <v>2</v>
      </c>
      <c r="H50" s="347">
        <f>342364+42636</f>
        <v>385000</v>
      </c>
      <c r="I50" s="348">
        <f>158015+1667</f>
        <v>159682</v>
      </c>
      <c r="J50" s="348">
        <f>171082+20543</f>
        <v>191625</v>
      </c>
      <c r="K50" s="229" t="s">
        <v>771</v>
      </c>
      <c r="L50" s="295" t="s">
        <v>772</v>
      </c>
      <c r="M50" s="163"/>
      <c r="N50" s="292" t="s">
        <v>169</v>
      </c>
      <c r="O50" s="293" t="s">
        <v>169</v>
      </c>
    </row>
    <row r="51" spans="1:15" s="274" customFormat="1" ht="12.75" customHeight="1" x14ac:dyDescent="0.2">
      <c r="A51" s="239" t="s">
        <v>773</v>
      </c>
      <c r="B51" s="237" t="s">
        <v>702</v>
      </c>
      <c r="C51" s="291" t="s">
        <v>647</v>
      </c>
      <c r="D51" s="237"/>
      <c r="E51" s="237"/>
      <c r="F51" s="241">
        <v>41156</v>
      </c>
      <c r="G51" s="295">
        <v>1</v>
      </c>
      <c r="H51" s="347">
        <v>49992</v>
      </c>
      <c r="I51" s="348">
        <v>19088</v>
      </c>
      <c r="J51" s="348">
        <v>4545</v>
      </c>
      <c r="K51" s="229" t="s">
        <v>774</v>
      </c>
      <c r="L51" s="295" t="s">
        <v>459</v>
      </c>
      <c r="M51" s="163"/>
      <c r="N51" s="292" t="s">
        <v>563</v>
      </c>
      <c r="O51" s="293" t="s">
        <v>609</v>
      </c>
    </row>
    <row r="52" spans="1:15" s="282" customFormat="1" ht="12.75" customHeight="1" x14ac:dyDescent="0.2">
      <c r="A52" s="239" t="s">
        <v>775</v>
      </c>
      <c r="B52" s="291" t="s">
        <v>776</v>
      </c>
      <c r="C52" s="291" t="s">
        <v>647</v>
      </c>
      <c r="D52" s="284"/>
      <c r="E52" s="284"/>
      <c r="F52" s="241">
        <v>41156</v>
      </c>
      <c r="G52" s="295">
        <v>1</v>
      </c>
      <c r="H52" s="347">
        <v>49995</v>
      </c>
      <c r="I52" s="348">
        <v>19089</v>
      </c>
      <c r="J52" s="348">
        <v>4545</v>
      </c>
      <c r="K52" s="294" t="s">
        <v>777</v>
      </c>
      <c r="L52" s="295" t="s">
        <v>459</v>
      </c>
      <c r="N52" s="287" t="s">
        <v>59</v>
      </c>
      <c r="O52" s="287" t="s">
        <v>623</v>
      </c>
    </row>
    <row r="53" spans="1:15" s="282" customFormat="1" ht="12.75" customHeight="1" x14ac:dyDescent="0.2">
      <c r="A53" s="239" t="s">
        <v>778</v>
      </c>
      <c r="B53" s="291" t="s">
        <v>779</v>
      </c>
      <c r="C53" s="291"/>
      <c r="D53" s="284"/>
      <c r="E53" s="284"/>
      <c r="F53" s="241">
        <v>41159</v>
      </c>
      <c r="G53" s="295">
        <v>1</v>
      </c>
      <c r="H53" s="347">
        <v>31900</v>
      </c>
      <c r="I53" s="348">
        <v>0</v>
      </c>
      <c r="J53" s="348">
        <v>2600</v>
      </c>
      <c r="K53" s="294" t="s">
        <v>780</v>
      </c>
      <c r="L53" s="295" t="s">
        <v>459</v>
      </c>
      <c r="N53" s="287" t="s">
        <v>547</v>
      </c>
      <c r="O53" s="287" t="s">
        <v>619</v>
      </c>
    </row>
    <row r="54" spans="1:15" s="282" customFormat="1" ht="12.75" customHeight="1" x14ac:dyDescent="0.2">
      <c r="A54" s="288" t="s">
        <v>781</v>
      </c>
      <c r="B54" s="274" t="s">
        <v>621</v>
      </c>
      <c r="C54" s="222"/>
      <c r="D54" s="222"/>
      <c r="E54" s="222"/>
      <c r="F54" s="289">
        <v>41162</v>
      </c>
      <c r="G54" s="219">
        <v>3</v>
      </c>
      <c r="H54" s="339">
        <v>278813</v>
      </c>
      <c r="I54" s="339">
        <v>0</v>
      </c>
      <c r="J54" s="339">
        <v>68580</v>
      </c>
      <c r="K54" s="220" t="s">
        <v>782</v>
      </c>
      <c r="L54" s="287" t="s">
        <v>459</v>
      </c>
      <c r="M54" s="287"/>
      <c r="N54" s="287" t="s">
        <v>462</v>
      </c>
      <c r="O54" s="287" t="s">
        <v>623</v>
      </c>
    </row>
    <row r="55" spans="1:15" s="282" customFormat="1" ht="12.75" customHeight="1" x14ac:dyDescent="0.2">
      <c r="A55" s="288" t="s">
        <v>783</v>
      </c>
      <c r="B55" s="274" t="s">
        <v>784</v>
      </c>
      <c r="C55" s="285"/>
      <c r="D55" s="285"/>
      <c r="E55" s="285"/>
      <c r="F55" s="289">
        <v>41163</v>
      </c>
      <c r="G55" s="296">
        <v>3</v>
      </c>
      <c r="H55" s="339">
        <v>513304</v>
      </c>
      <c r="I55" s="339">
        <v>0</v>
      </c>
      <c r="J55" s="339">
        <v>175604</v>
      </c>
      <c r="K55" s="220" t="s">
        <v>785</v>
      </c>
      <c r="L55" s="287" t="s">
        <v>459</v>
      </c>
      <c r="M55" s="287"/>
      <c r="N55" s="287" t="s">
        <v>573</v>
      </c>
      <c r="O55" s="287" t="s">
        <v>619</v>
      </c>
    </row>
    <row r="56" spans="1:15" s="282" customFormat="1" ht="12.75" customHeight="1" x14ac:dyDescent="0.2">
      <c r="A56" s="288" t="s">
        <v>786</v>
      </c>
      <c r="B56" s="274" t="s">
        <v>788</v>
      </c>
      <c r="C56" s="285"/>
      <c r="D56" s="285"/>
      <c r="E56" s="285"/>
      <c r="F56" s="289">
        <v>41164</v>
      </c>
      <c r="G56" s="296">
        <v>2</v>
      </c>
      <c r="H56" s="339">
        <v>201965</v>
      </c>
      <c r="I56" s="339">
        <v>0</v>
      </c>
      <c r="J56" s="339">
        <v>57430</v>
      </c>
      <c r="K56" s="220" t="s">
        <v>787</v>
      </c>
      <c r="L56" s="287" t="s">
        <v>752</v>
      </c>
      <c r="M56" s="287"/>
      <c r="N56" s="287" t="s">
        <v>460</v>
      </c>
      <c r="O56" s="287" t="s">
        <v>609</v>
      </c>
    </row>
    <row r="57" spans="1:15" s="282" customFormat="1" ht="12.75" customHeight="1" x14ac:dyDescent="0.2">
      <c r="A57" s="288" t="s">
        <v>789</v>
      </c>
      <c r="B57" s="274" t="s">
        <v>759</v>
      </c>
      <c r="C57" s="285"/>
      <c r="D57" s="285"/>
      <c r="E57" s="285"/>
      <c r="F57" s="289">
        <v>41170</v>
      </c>
      <c r="G57" s="296">
        <v>3</v>
      </c>
      <c r="H57" s="339">
        <v>252000</v>
      </c>
      <c r="I57" s="339">
        <v>0</v>
      </c>
      <c r="J57" s="339">
        <v>63576</v>
      </c>
      <c r="K57" s="294" t="s">
        <v>810</v>
      </c>
      <c r="L57" s="287" t="s">
        <v>459</v>
      </c>
      <c r="M57" s="287"/>
      <c r="N57" s="287" t="s">
        <v>558</v>
      </c>
      <c r="O57" s="287" t="s">
        <v>609</v>
      </c>
    </row>
    <row r="58" spans="1:15" s="282" customFormat="1" ht="12.75" customHeight="1" x14ac:dyDescent="0.2">
      <c r="A58" s="288" t="s">
        <v>790</v>
      </c>
      <c r="B58" s="274" t="s">
        <v>791</v>
      </c>
      <c r="C58" s="285"/>
      <c r="D58" s="285"/>
      <c r="E58" s="285"/>
      <c r="F58" s="289">
        <v>41164</v>
      </c>
      <c r="G58" s="296">
        <v>1</v>
      </c>
      <c r="H58" s="339">
        <v>13661</v>
      </c>
      <c r="I58" s="339">
        <v>0</v>
      </c>
      <c r="J58" s="339">
        <v>4673</v>
      </c>
      <c r="K58" s="220" t="s">
        <v>792</v>
      </c>
      <c r="L58" s="287" t="s">
        <v>459</v>
      </c>
      <c r="M58" s="287"/>
      <c r="N58" s="287" t="s">
        <v>462</v>
      </c>
      <c r="O58" s="287" t="s">
        <v>623</v>
      </c>
    </row>
    <row r="59" spans="1:15" s="282" customFormat="1" ht="12.75" customHeight="1" x14ac:dyDescent="0.2">
      <c r="A59" s="288" t="s">
        <v>793</v>
      </c>
      <c r="B59" s="274" t="s">
        <v>794</v>
      </c>
      <c r="C59" s="285"/>
      <c r="D59" s="285"/>
      <c r="E59" s="285"/>
      <c r="F59" s="289">
        <v>41165</v>
      </c>
      <c r="G59" s="296">
        <v>2</v>
      </c>
      <c r="H59" s="339">
        <v>127103</v>
      </c>
      <c r="I59" s="339">
        <v>0</v>
      </c>
      <c r="J59" s="339">
        <v>43483</v>
      </c>
      <c r="K59" s="294" t="s">
        <v>798</v>
      </c>
      <c r="L59" s="287" t="s">
        <v>459</v>
      </c>
      <c r="M59" s="287"/>
      <c r="N59" s="287" t="s">
        <v>460</v>
      </c>
      <c r="O59" s="287" t="s">
        <v>609</v>
      </c>
    </row>
    <row r="60" spans="1:15" s="282" customFormat="1" ht="12.75" customHeight="1" x14ac:dyDescent="0.2">
      <c r="A60" s="288" t="s">
        <v>795</v>
      </c>
      <c r="B60" s="274" t="s">
        <v>796</v>
      </c>
      <c r="D60" s="222"/>
      <c r="E60" s="222"/>
      <c r="F60" s="289">
        <v>41130</v>
      </c>
      <c r="G60" s="219">
        <v>3</v>
      </c>
      <c r="H60" s="339">
        <v>154871</v>
      </c>
      <c r="I60" s="339">
        <v>0</v>
      </c>
      <c r="J60" s="339">
        <v>39068</v>
      </c>
      <c r="K60" s="220" t="s">
        <v>797</v>
      </c>
      <c r="L60" s="287" t="s">
        <v>459</v>
      </c>
      <c r="M60" s="287"/>
      <c r="N60" s="287" t="s">
        <v>462</v>
      </c>
      <c r="O60" s="287" t="s">
        <v>623</v>
      </c>
    </row>
    <row r="61" spans="1:15" s="282" customFormat="1" ht="12.75" customHeight="1" x14ac:dyDescent="0.2">
      <c r="A61" s="288" t="s">
        <v>799</v>
      </c>
      <c r="B61" s="274" t="s">
        <v>800</v>
      </c>
      <c r="C61" s="285"/>
      <c r="D61" s="285"/>
      <c r="E61" s="285"/>
      <c r="F61" s="289">
        <v>41169</v>
      </c>
      <c r="G61" s="296">
        <v>3</v>
      </c>
      <c r="H61" s="339">
        <v>252937</v>
      </c>
      <c r="I61" s="339">
        <v>0</v>
      </c>
      <c r="J61" s="339">
        <v>68014</v>
      </c>
      <c r="K61" s="220" t="s">
        <v>801</v>
      </c>
      <c r="L61" s="295" t="s">
        <v>459</v>
      </c>
      <c r="N61" s="287" t="s">
        <v>15</v>
      </c>
      <c r="O61" s="287" t="s">
        <v>619</v>
      </c>
    </row>
    <row r="62" spans="1:15" s="282" customFormat="1" ht="12.75" customHeight="1" x14ac:dyDescent="0.2">
      <c r="A62" s="288" t="s">
        <v>802</v>
      </c>
      <c r="B62" s="274" t="s">
        <v>803</v>
      </c>
      <c r="C62" s="284"/>
      <c r="D62" s="284"/>
      <c r="E62" s="284"/>
      <c r="F62" s="289">
        <v>41106</v>
      </c>
      <c r="G62" s="292">
        <v>1</v>
      </c>
      <c r="H62" s="339">
        <v>43492</v>
      </c>
      <c r="I62" s="339">
        <v>0</v>
      </c>
      <c r="J62" s="339">
        <v>14879</v>
      </c>
      <c r="K62" s="220" t="s">
        <v>804</v>
      </c>
      <c r="L62" s="295" t="s">
        <v>459</v>
      </c>
      <c r="N62" s="287" t="s">
        <v>15</v>
      </c>
      <c r="O62" s="287" t="s">
        <v>619</v>
      </c>
    </row>
    <row r="63" spans="1:15" s="282" customFormat="1" ht="12.75" customHeight="1" x14ac:dyDescent="0.2">
      <c r="A63" s="288" t="s">
        <v>805</v>
      </c>
      <c r="B63" s="274" t="s">
        <v>806</v>
      </c>
      <c r="C63" s="285"/>
      <c r="D63" s="285"/>
      <c r="E63" s="285"/>
      <c r="F63" s="289">
        <v>41169</v>
      </c>
      <c r="G63" s="296">
        <v>3</v>
      </c>
      <c r="H63" s="339">
        <v>786570</v>
      </c>
      <c r="I63" s="339">
        <v>0</v>
      </c>
      <c r="J63" s="339">
        <v>193546</v>
      </c>
      <c r="K63" s="220" t="s">
        <v>807</v>
      </c>
      <c r="L63" s="295" t="s">
        <v>459</v>
      </c>
      <c r="N63" s="287" t="s">
        <v>808</v>
      </c>
      <c r="O63" s="287" t="s">
        <v>809</v>
      </c>
    </row>
    <row r="64" spans="1:15" s="282" customFormat="1" ht="12.75" customHeight="1" x14ac:dyDescent="0.2">
      <c r="A64" s="288" t="s">
        <v>811</v>
      </c>
      <c r="B64" s="274" t="s">
        <v>713</v>
      </c>
      <c r="C64" s="285"/>
      <c r="D64" s="285"/>
      <c r="E64" s="285"/>
      <c r="F64" s="289">
        <v>41170</v>
      </c>
      <c r="G64" s="296">
        <v>3</v>
      </c>
      <c r="H64" s="339">
        <v>309792</v>
      </c>
      <c r="I64" s="339">
        <v>0</v>
      </c>
      <c r="J64" s="339">
        <v>80522</v>
      </c>
      <c r="K64" s="220" t="s">
        <v>816</v>
      </c>
      <c r="L64" s="295" t="s">
        <v>459</v>
      </c>
      <c r="N64" s="287" t="s">
        <v>558</v>
      </c>
      <c r="O64" s="287" t="s">
        <v>815</v>
      </c>
    </row>
    <row r="65" spans="1:15" s="282" customFormat="1" ht="12.75" customHeight="1" x14ac:dyDescent="0.2">
      <c r="A65" s="288" t="s">
        <v>812</v>
      </c>
      <c r="B65" s="274" t="s">
        <v>613</v>
      </c>
      <c r="C65" s="285"/>
      <c r="D65" s="285"/>
      <c r="E65" s="285"/>
      <c r="F65" s="289">
        <v>41170</v>
      </c>
      <c r="G65" s="296">
        <v>3</v>
      </c>
      <c r="H65" s="339">
        <v>298805</v>
      </c>
      <c r="I65" s="339">
        <v>0</v>
      </c>
      <c r="J65" s="339">
        <v>96501</v>
      </c>
      <c r="K65" s="294" t="s">
        <v>813</v>
      </c>
      <c r="L65" s="295" t="s">
        <v>459</v>
      </c>
      <c r="N65" s="287" t="s">
        <v>814</v>
      </c>
      <c r="O65" s="287" t="s">
        <v>815</v>
      </c>
    </row>
    <row r="66" spans="1:15" s="282" customFormat="1" ht="12.75" customHeight="1" x14ac:dyDescent="0.2">
      <c r="A66" s="288" t="s">
        <v>817</v>
      </c>
      <c r="B66" s="274" t="s">
        <v>818</v>
      </c>
      <c r="C66" s="285"/>
      <c r="D66" s="285"/>
      <c r="E66" s="285"/>
      <c r="F66" s="289">
        <v>41171</v>
      </c>
      <c r="G66" s="296">
        <v>2</v>
      </c>
      <c r="H66" s="339">
        <v>299778</v>
      </c>
      <c r="I66" s="339">
        <v>0</v>
      </c>
      <c r="J66" s="339">
        <v>61549</v>
      </c>
      <c r="K66" s="294" t="s">
        <v>819</v>
      </c>
      <c r="L66" s="295" t="s">
        <v>820</v>
      </c>
      <c r="N66" s="287" t="s">
        <v>460</v>
      </c>
      <c r="O66" s="287" t="s">
        <v>609</v>
      </c>
    </row>
    <row r="67" spans="1:15" s="282" customFormat="1" ht="12.75" customHeight="1" x14ac:dyDescent="0.2">
      <c r="A67" s="288" t="s">
        <v>821</v>
      </c>
      <c r="B67" s="274" t="s">
        <v>742</v>
      </c>
      <c r="C67" s="285"/>
      <c r="D67" s="285"/>
      <c r="E67" s="285"/>
      <c r="F67" s="289">
        <v>41172</v>
      </c>
      <c r="G67" s="296">
        <v>3</v>
      </c>
      <c r="H67" s="339">
        <v>146443</v>
      </c>
      <c r="I67" s="339">
        <v>0</v>
      </c>
      <c r="J67" s="349">
        <v>39415</v>
      </c>
      <c r="K67" s="294" t="s">
        <v>822</v>
      </c>
      <c r="L67" s="295" t="s">
        <v>459</v>
      </c>
      <c r="N67" s="287" t="s">
        <v>558</v>
      </c>
      <c r="O67" s="287" t="s">
        <v>815</v>
      </c>
    </row>
    <row r="68" spans="1:15" s="282" customFormat="1" ht="12.75" customHeight="1" x14ac:dyDescent="0.2">
      <c r="A68" s="288" t="s">
        <v>824</v>
      </c>
      <c r="B68" s="274" t="s">
        <v>825</v>
      </c>
      <c r="C68" s="285"/>
      <c r="D68" s="285"/>
      <c r="E68" s="285"/>
      <c r="F68" s="289">
        <v>41172</v>
      </c>
      <c r="G68" s="296">
        <v>1</v>
      </c>
      <c r="H68" s="339">
        <v>45000</v>
      </c>
      <c r="I68" s="339">
        <v>0</v>
      </c>
      <c r="J68" s="339">
        <v>15395</v>
      </c>
      <c r="K68" s="294" t="s">
        <v>826</v>
      </c>
      <c r="L68" s="295" t="s">
        <v>828</v>
      </c>
      <c r="M68" s="282" t="s">
        <v>827</v>
      </c>
      <c r="N68" s="287" t="s">
        <v>573</v>
      </c>
      <c r="O68" s="287" t="s">
        <v>619</v>
      </c>
    </row>
    <row r="69" spans="1:15" s="282" customFormat="1" ht="12.75" customHeight="1" x14ac:dyDescent="0.2">
      <c r="A69" s="288" t="s">
        <v>829</v>
      </c>
      <c r="B69" s="274" t="s">
        <v>766</v>
      </c>
      <c r="C69" s="285"/>
      <c r="D69" s="285"/>
      <c r="E69" s="285"/>
      <c r="F69" s="289">
        <v>41173</v>
      </c>
      <c r="G69" s="296">
        <v>3</v>
      </c>
      <c r="H69" s="339">
        <v>271200</v>
      </c>
      <c r="I69" s="339">
        <v>0</v>
      </c>
      <c r="J69" s="339">
        <v>80805</v>
      </c>
      <c r="K69" s="294" t="s">
        <v>834</v>
      </c>
      <c r="L69" s="295" t="s">
        <v>459</v>
      </c>
      <c r="N69" s="287" t="s">
        <v>15</v>
      </c>
      <c r="O69" s="287" t="s">
        <v>619</v>
      </c>
    </row>
    <row r="70" spans="1:15" s="282" customFormat="1" ht="12.75" customHeight="1" x14ac:dyDescent="0.2">
      <c r="A70" s="288" t="s">
        <v>830</v>
      </c>
      <c r="B70" s="274" t="s">
        <v>832</v>
      </c>
      <c r="C70" s="220" t="s">
        <v>831</v>
      </c>
      <c r="D70" s="285"/>
      <c r="E70" s="285"/>
      <c r="F70" s="289">
        <v>41173</v>
      </c>
      <c r="G70" s="296">
        <v>3</v>
      </c>
      <c r="H70" s="339">
        <v>309293</v>
      </c>
      <c r="I70" s="339">
        <v>0</v>
      </c>
      <c r="J70" s="339">
        <v>80352</v>
      </c>
      <c r="K70" s="294" t="s">
        <v>833</v>
      </c>
      <c r="L70" s="295" t="s">
        <v>459</v>
      </c>
      <c r="N70" s="287" t="s">
        <v>15</v>
      </c>
      <c r="O70" s="287" t="s">
        <v>619</v>
      </c>
    </row>
    <row r="71" spans="1:15" s="282" customFormat="1" ht="12.75" customHeight="1" x14ac:dyDescent="0.2">
      <c r="A71" s="288" t="s">
        <v>835</v>
      </c>
      <c r="B71" s="274" t="s">
        <v>621</v>
      </c>
      <c r="C71" s="222"/>
      <c r="D71" s="222"/>
      <c r="E71" s="222"/>
      <c r="F71" s="289">
        <v>41176</v>
      </c>
      <c r="G71" s="296">
        <v>5</v>
      </c>
      <c r="H71" s="339">
        <v>114728</v>
      </c>
      <c r="I71" s="339">
        <v>0</v>
      </c>
      <c r="J71" s="339">
        <v>39249</v>
      </c>
      <c r="K71" s="294" t="s">
        <v>836</v>
      </c>
      <c r="L71" s="295" t="s">
        <v>70</v>
      </c>
      <c r="M71" s="287"/>
      <c r="N71" s="287" t="s">
        <v>462</v>
      </c>
      <c r="O71" s="287" t="s">
        <v>623</v>
      </c>
    </row>
    <row r="72" spans="1:15" s="282" customFormat="1" ht="12.75" customHeight="1" x14ac:dyDescent="0.2">
      <c r="A72" s="288" t="s">
        <v>839</v>
      </c>
      <c r="B72" s="274" t="s">
        <v>837</v>
      </c>
      <c r="C72" s="222"/>
      <c r="D72" s="222"/>
      <c r="E72" s="222"/>
      <c r="F72" s="289">
        <v>41176</v>
      </c>
      <c r="G72" s="296">
        <v>3</v>
      </c>
      <c r="H72" s="339">
        <v>220327</v>
      </c>
      <c r="I72" s="339">
        <v>0</v>
      </c>
      <c r="J72" s="339">
        <v>75375</v>
      </c>
      <c r="K72" s="294" t="s">
        <v>838</v>
      </c>
      <c r="L72" s="287" t="s">
        <v>459</v>
      </c>
      <c r="M72" s="287"/>
      <c r="N72" s="287" t="s">
        <v>462</v>
      </c>
      <c r="O72" s="287" t="s">
        <v>623</v>
      </c>
    </row>
    <row r="73" spans="1:15" s="282" customFormat="1" ht="12.75" customHeight="1" x14ac:dyDescent="0.2">
      <c r="A73" s="288" t="s">
        <v>840</v>
      </c>
      <c r="B73" s="274" t="s">
        <v>759</v>
      </c>
      <c r="C73" s="285"/>
      <c r="D73" s="285"/>
      <c r="E73" s="285"/>
      <c r="F73" s="289">
        <v>41144</v>
      </c>
      <c r="G73" s="296">
        <v>1</v>
      </c>
      <c r="H73" s="339">
        <v>149894</v>
      </c>
      <c r="I73" s="339">
        <v>0</v>
      </c>
      <c r="J73" s="339">
        <v>41124</v>
      </c>
      <c r="K73" s="294" t="s">
        <v>841</v>
      </c>
      <c r="L73" s="287" t="s">
        <v>842</v>
      </c>
      <c r="M73" s="287"/>
      <c r="N73" s="287" t="s">
        <v>558</v>
      </c>
      <c r="O73" s="287" t="s">
        <v>609</v>
      </c>
    </row>
    <row r="74" spans="1:15" s="282" customFormat="1" ht="12.75" customHeight="1" x14ac:dyDescent="0.2">
      <c r="A74" s="288" t="s">
        <v>844</v>
      </c>
      <c r="B74" s="274" t="s">
        <v>845</v>
      </c>
      <c r="C74" s="285"/>
      <c r="D74" s="285"/>
      <c r="E74" s="285"/>
      <c r="F74" s="289">
        <v>41179</v>
      </c>
      <c r="G74" s="296">
        <v>1</v>
      </c>
      <c r="H74" s="339">
        <v>329750</v>
      </c>
      <c r="I74" s="339">
        <v>0</v>
      </c>
      <c r="J74" s="339">
        <v>0</v>
      </c>
      <c r="K74" s="294" t="s">
        <v>846</v>
      </c>
      <c r="L74" s="295" t="s">
        <v>752</v>
      </c>
      <c r="N74" s="287" t="s">
        <v>573</v>
      </c>
      <c r="O74" s="287" t="s">
        <v>619</v>
      </c>
    </row>
    <row r="75" spans="1:15" s="282" customFormat="1" ht="12.75" customHeight="1" x14ac:dyDescent="0.2">
      <c r="A75" s="288" t="s">
        <v>847</v>
      </c>
      <c r="B75" s="274" t="s">
        <v>825</v>
      </c>
      <c r="C75" s="284"/>
      <c r="D75" s="284"/>
      <c r="E75" s="284"/>
      <c r="F75" s="289">
        <v>41179</v>
      </c>
      <c r="G75" s="292">
        <v>1</v>
      </c>
      <c r="H75" s="339">
        <v>39997</v>
      </c>
      <c r="I75" s="339">
        <v>0</v>
      </c>
      <c r="J75" s="339">
        <v>13683</v>
      </c>
      <c r="K75" s="220" t="s">
        <v>849</v>
      </c>
      <c r="L75" s="295" t="s">
        <v>848</v>
      </c>
      <c r="M75" s="282" t="s">
        <v>850</v>
      </c>
      <c r="N75" s="287" t="s">
        <v>573</v>
      </c>
      <c r="O75" s="287" t="s">
        <v>619</v>
      </c>
    </row>
    <row r="76" spans="1:15" s="282" customFormat="1" ht="12.75" customHeight="1" x14ac:dyDescent="0.2">
      <c r="A76" s="288" t="s">
        <v>851</v>
      </c>
      <c r="B76" s="274" t="s">
        <v>852</v>
      </c>
      <c r="C76" s="284"/>
      <c r="D76" s="284"/>
      <c r="E76" s="284"/>
      <c r="F76" s="289">
        <v>41179</v>
      </c>
      <c r="G76" s="292">
        <v>3</v>
      </c>
      <c r="H76" s="339">
        <v>397518</v>
      </c>
      <c r="I76" s="339">
        <v>0</v>
      </c>
      <c r="J76" s="339">
        <v>110534</v>
      </c>
      <c r="K76" s="220" t="s">
        <v>856</v>
      </c>
      <c r="L76" s="295" t="s">
        <v>459</v>
      </c>
      <c r="N76" s="287" t="s">
        <v>558</v>
      </c>
      <c r="O76" s="287" t="s">
        <v>815</v>
      </c>
    </row>
    <row r="77" spans="1:15" s="282" customFormat="1" ht="12.75" customHeight="1" x14ac:dyDescent="0.2">
      <c r="A77" s="288" t="s">
        <v>853</v>
      </c>
      <c r="B77" s="274" t="s">
        <v>854</v>
      </c>
      <c r="C77" s="284"/>
      <c r="D77" s="284"/>
      <c r="E77" s="284"/>
      <c r="F77" s="289">
        <v>41179</v>
      </c>
      <c r="G77" s="292">
        <v>3</v>
      </c>
      <c r="H77" s="339">
        <v>360008</v>
      </c>
      <c r="I77" s="339">
        <v>0</v>
      </c>
      <c r="J77" s="339">
        <v>122237</v>
      </c>
      <c r="K77" s="220" t="s">
        <v>855</v>
      </c>
      <c r="L77" s="295" t="s">
        <v>1217</v>
      </c>
      <c r="N77" s="287" t="s">
        <v>15</v>
      </c>
      <c r="O77" s="287" t="s">
        <v>619</v>
      </c>
    </row>
    <row r="78" spans="1:15" s="282" customFormat="1" ht="12.75" customHeight="1" x14ac:dyDescent="0.2">
      <c r="A78" s="470" t="s">
        <v>857</v>
      </c>
      <c r="B78" s="471" t="s">
        <v>803</v>
      </c>
      <c r="C78" s="284"/>
      <c r="D78" s="284"/>
      <c r="E78" s="284"/>
      <c r="F78" s="289">
        <v>41122</v>
      </c>
      <c r="G78" s="292">
        <v>2</v>
      </c>
      <c r="H78" s="339">
        <v>193933</v>
      </c>
      <c r="I78" s="339">
        <v>0</v>
      </c>
      <c r="J78" s="339">
        <v>66345</v>
      </c>
      <c r="K78" s="220" t="s">
        <v>858</v>
      </c>
      <c r="L78" s="295" t="s">
        <v>859</v>
      </c>
      <c r="M78" s="254" t="s">
        <v>860</v>
      </c>
      <c r="N78" s="287" t="s">
        <v>15</v>
      </c>
      <c r="O78" s="287" t="s">
        <v>619</v>
      </c>
    </row>
    <row r="79" spans="1:15" s="282" customFormat="1" ht="12.75" customHeight="1" x14ac:dyDescent="0.2">
      <c r="A79" s="288" t="s">
        <v>861</v>
      </c>
      <c r="B79" s="274" t="s">
        <v>863</v>
      </c>
      <c r="C79" s="284"/>
      <c r="D79" s="284"/>
      <c r="E79" s="284"/>
      <c r="F79" s="289">
        <v>41183</v>
      </c>
      <c r="G79" s="292">
        <v>5</v>
      </c>
      <c r="H79" s="339">
        <v>1791305</v>
      </c>
      <c r="I79" s="339">
        <v>594426</v>
      </c>
      <c r="J79" s="339">
        <v>745948</v>
      </c>
      <c r="K79" s="220" t="s">
        <v>875</v>
      </c>
      <c r="L79" s="295" t="s">
        <v>866</v>
      </c>
      <c r="M79" s="258" t="s">
        <v>868</v>
      </c>
      <c r="N79" s="287" t="s">
        <v>547</v>
      </c>
      <c r="O79" s="287" t="s">
        <v>619</v>
      </c>
    </row>
    <row r="80" spans="1:15" s="282" customFormat="1" ht="12.75" customHeight="1" x14ac:dyDescent="0.2">
      <c r="A80" s="288" t="s">
        <v>862</v>
      </c>
      <c r="B80" s="274" t="s">
        <v>863</v>
      </c>
      <c r="C80" s="257"/>
      <c r="D80" s="257"/>
      <c r="E80" s="257"/>
      <c r="F80" s="289">
        <v>41183</v>
      </c>
      <c r="G80" s="292">
        <v>3</v>
      </c>
      <c r="H80" s="339">
        <v>387703</v>
      </c>
      <c r="I80" s="339">
        <v>95610</v>
      </c>
      <c r="J80" s="339">
        <v>140048</v>
      </c>
      <c r="K80" s="258" t="s">
        <v>869</v>
      </c>
      <c r="L80" s="295" t="s">
        <v>459</v>
      </c>
      <c r="N80" s="287" t="s">
        <v>547</v>
      </c>
      <c r="O80" s="287" t="s">
        <v>619</v>
      </c>
    </row>
    <row r="81" spans="1:17" s="282" customFormat="1" ht="12.75" customHeight="1" x14ac:dyDescent="0.2">
      <c r="A81" s="288" t="s">
        <v>864</v>
      </c>
      <c r="B81" s="274" t="s">
        <v>865</v>
      </c>
      <c r="C81" s="284"/>
      <c r="D81" s="284"/>
      <c r="E81" s="284"/>
      <c r="F81" s="289">
        <v>41183</v>
      </c>
      <c r="G81" s="292">
        <v>2</v>
      </c>
      <c r="H81" s="339">
        <v>156091</v>
      </c>
      <c r="I81" s="339">
        <v>0</v>
      </c>
      <c r="J81" s="339">
        <v>40604</v>
      </c>
      <c r="K81" s="220" t="s">
        <v>867</v>
      </c>
      <c r="L81" s="295" t="s">
        <v>459</v>
      </c>
      <c r="N81" s="292" t="s">
        <v>564</v>
      </c>
      <c r="O81" s="293" t="s">
        <v>609</v>
      </c>
    </row>
    <row r="82" spans="1:17" s="282" customFormat="1" ht="12.75" customHeight="1" x14ac:dyDescent="0.2">
      <c r="A82" s="288" t="s">
        <v>870</v>
      </c>
      <c r="B82" s="274" t="s">
        <v>713</v>
      </c>
      <c r="C82" s="284"/>
      <c r="D82" s="284"/>
      <c r="E82" s="284"/>
      <c r="F82" s="289">
        <v>41183</v>
      </c>
      <c r="G82" s="292">
        <v>3</v>
      </c>
      <c r="H82" s="339">
        <v>344101</v>
      </c>
      <c r="I82" s="339">
        <v>0</v>
      </c>
      <c r="J82" s="339">
        <v>92260</v>
      </c>
      <c r="K82" s="220" t="s">
        <v>876</v>
      </c>
      <c r="L82" s="295" t="s">
        <v>459</v>
      </c>
      <c r="N82" s="292" t="s">
        <v>558</v>
      </c>
      <c r="O82" s="293" t="s">
        <v>609</v>
      </c>
    </row>
    <row r="83" spans="1:17" s="282" customFormat="1" ht="12.75" customHeight="1" x14ac:dyDescent="0.2">
      <c r="A83" s="288" t="s">
        <v>872</v>
      </c>
      <c r="B83" s="274" t="s">
        <v>871</v>
      </c>
      <c r="C83" s="284"/>
      <c r="D83" s="284"/>
      <c r="E83" s="284"/>
      <c r="F83" s="289">
        <v>41183</v>
      </c>
      <c r="G83" s="292">
        <v>3</v>
      </c>
      <c r="H83" s="339">
        <v>502241</v>
      </c>
      <c r="I83" s="339">
        <v>111406</v>
      </c>
      <c r="J83" s="339">
        <v>111406</v>
      </c>
      <c r="K83" s="220" t="s">
        <v>877</v>
      </c>
      <c r="L83" s="295" t="s">
        <v>459</v>
      </c>
      <c r="N83" s="292" t="s">
        <v>44</v>
      </c>
      <c r="O83" s="292" t="s">
        <v>44</v>
      </c>
    </row>
    <row r="84" spans="1:17" s="282" customFormat="1" ht="12.75" customHeight="1" x14ac:dyDescent="0.2">
      <c r="A84" s="288" t="s">
        <v>873</v>
      </c>
      <c r="B84" s="274" t="s">
        <v>874</v>
      </c>
      <c r="C84" s="284"/>
      <c r="D84" s="284"/>
      <c r="E84" s="284"/>
      <c r="F84" s="289">
        <v>41183</v>
      </c>
      <c r="G84" s="292">
        <v>3</v>
      </c>
      <c r="H84" s="339">
        <v>318738</v>
      </c>
      <c r="I84" s="339">
        <v>0</v>
      </c>
      <c r="J84" s="339">
        <v>82239</v>
      </c>
      <c r="K84" s="220" t="s">
        <v>878</v>
      </c>
      <c r="L84" s="295" t="s">
        <v>459</v>
      </c>
      <c r="N84" s="292" t="s">
        <v>462</v>
      </c>
      <c r="O84" s="293" t="s">
        <v>623</v>
      </c>
      <c r="Q84" s="282">
        <f>COUNTIF(O8:O174,O30)</f>
        <v>21</v>
      </c>
    </row>
    <row r="85" spans="1:17" s="282" customFormat="1" ht="12.75" customHeight="1" x14ac:dyDescent="0.2">
      <c r="A85" s="288" t="s">
        <v>879</v>
      </c>
      <c r="B85" s="274" t="s">
        <v>880</v>
      </c>
      <c r="C85" s="284"/>
      <c r="D85" s="284"/>
      <c r="E85" s="284"/>
      <c r="F85" s="289"/>
      <c r="G85" s="292">
        <v>1</v>
      </c>
      <c r="H85" s="339">
        <v>77894</v>
      </c>
      <c r="I85" s="339">
        <v>0</v>
      </c>
      <c r="J85" s="339">
        <v>40504</v>
      </c>
      <c r="K85" s="220" t="s">
        <v>882</v>
      </c>
      <c r="L85" s="295" t="s">
        <v>459</v>
      </c>
      <c r="N85" s="287" t="s">
        <v>22</v>
      </c>
      <c r="O85" s="287" t="s">
        <v>619</v>
      </c>
    </row>
    <row r="86" spans="1:17" s="282" customFormat="1" ht="12.75" customHeight="1" x14ac:dyDescent="0.2">
      <c r="A86" s="288" t="s">
        <v>879</v>
      </c>
      <c r="B86" s="274" t="s">
        <v>917</v>
      </c>
      <c r="C86" s="284"/>
      <c r="D86" s="284"/>
      <c r="E86" s="284"/>
      <c r="F86" s="289">
        <v>41179</v>
      </c>
      <c r="G86" s="292">
        <v>1</v>
      </c>
      <c r="H86" s="339">
        <v>972000</v>
      </c>
      <c r="I86" s="339">
        <v>787218</v>
      </c>
      <c r="J86" s="339">
        <v>590485</v>
      </c>
      <c r="K86" s="220" t="s">
        <v>916</v>
      </c>
      <c r="L86" s="295" t="s">
        <v>459</v>
      </c>
      <c r="N86" s="287" t="s">
        <v>158</v>
      </c>
      <c r="O86" s="287" t="s">
        <v>158</v>
      </c>
    </row>
    <row r="87" spans="1:17" s="282" customFormat="1" ht="12.75" customHeight="1" x14ac:dyDescent="0.2">
      <c r="A87" s="288" t="s">
        <v>888</v>
      </c>
      <c r="B87" s="274" t="s">
        <v>884</v>
      </c>
      <c r="C87" s="284"/>
      <c r="D87" s="284"/>
      <c r="E87" s="284"/>
      <c r="F87" s="289">
        <v>41186</v>
      </c>
      <c r="G87" s="292">
        <v>5</v>
      </c>
      <c r="H87" s="339">
        <v>2435481</v>
      </c>
      <c r="I87" s="339">
        <v>36722</v>
      </c>
      <c r="J87" s="339">
        <v>165065</v>
      </c>
      <c r="K87" s="220" t="s">
        <v>885</v>
      </c>
      <c r="L87" s="295" t="s">
        <v>886</v>
      </c>
      <c r="N87" s="287" t="s">
        <v>887</v>
      </c>
      <c r="O87" s="287" t="s">
        <v>633</v>
      </c>
    </row>
    <row r="88" spans="1:17" s="282" customFormat="1" ht="12.75" customHeight="1" x14ac:dyDescent="0.2">
      <c r="A88" s="288" t="s">
        <v>889</v>
      </c>
      <c r="B88" s="274" t="s">
        <v>613</v>
      </c>
      <c r="C88" s="284"/>
      <c r="D88" s="284"/>
      <c r="E88" s="284"/>
      <c r="F88" s="289">
        <v>41185</v>
      </c>
      <c r="G88" s="292">
        <v>2</v>
      </c>
      <c r="H88" s="339">
        <v>178967</v>
      </c>
      <c r="I88" s="339">
        <v>47725</v>
      </c>
      <c r="J88" s="339">
        <v>77553</v>
      </c>
      <c r="K88" s="220" t="s">
        <v>894</v>
      </c>
      <c r="L88" s="295" t="s">
        <v>893</v>
      </c>
      <c r="N88" s="292" t="s">
        <v>608</v>
      </c>
      <c r="O88" s="293" t="s">
        <v>609</v>
      </c>
    </row>
    <row r="89" spans="1:17" s="282" customFormat="1" ht="12.75" customHeight="1" x14ac:dyDescent="0.2">
      <c r="A89" s="288" t="s">
        <v>890</v>
      </c>
      <c r="B89" s="274" t="s">
        <v>891</v>
      </c>
      <c r="C89" s="284"/>
      <c r="D89" s="284"/>
      <c r="E89" s="284"/>
      <c r="F89" s="289">
        <v>41185</v>
      </c>
      <c r="G89" s="292">
        <v>3</v>
      </c>
      <c r="H89" s="339">
        <v>1880237</v>
      </c>
      <c r="I89" s="339">
        <v>536981</v>
      </c>
      <c r="J89" s="339">
        <v>664833</v>
      </c>
      <c r="K89" s="220" t="s">
        <v>892</v>
      </c>
      <c r="L89" s="295" t="s">
        <v>893</v>
      </c>
      <c r="N89" s="292" t="s">
        <v>608</v>
      </c>
      <c r="O89" s="293" t="s">
        <v>609</v>
      </c>
    </row>
    <row r="90" spans="1:17" s="282" customFormat="1" ht="12.75" customHeight="1" x14ac:dyDescent="0.2">
      <c r="A90" s="288" t="s">
        <v>895</v>
      </c>
      <c r="B90" s="274" t="s">
        <v>896</v>
      </c>
      <c r="C90" s="284"/>
      <c r="D90" s="284"/>
      <c r="E90" s="284"/>
      <c r="F90" s="289">
        <v>41158</v>
      </c>
      <c r="G90" s="292">
        <v>1</v>
      </c>
      <c r="H90" s="339">
        <v>6107</v>
      </c>
      <c r="I90" s="339">
        <v>0</v>
      </c>
      <c r="J90" s="339">
        <v>2089</v>
      </c>
      <c r="K90" s="220" t="s">
        <v>897</v>
      </c>
      <c r="L90" s="295" t="s">
        <v>900</v>
      </c>
      <c r="N90" s="292" t="s">
        <v>558</v>
      </c>
      <c r="O90" s="293" t="s">
        <v>609</v>
      </c>
    </row>
    <row r="91" spans="1:17" s="282" customFormat="1" ht="12.75" customHeight="1" x14ac:dyDescent="0.2">
      <c r="A91" s="288" t="s">
        <v>898</v>
      </c>
      <c r="B91" s="274" t="s">
        <v>899</v>
      </c>
      <c r="C91" s="284"/>
      <c r="D91" s="284"/>
      <c r="E91" s="284"/>
      <c r="F91" s="289">
        <v>41187</v>
      </c>
      <c r="G91" s="292">
        <v>5</v>
      </c>
      <c r="H91" s="339">
        <v>728347</v>
      </c>
      <c r="I91" s="339">
        <v>0</v>
      </c>
      <c r="J91" s="339">
        <v>216049</v>
      </c>
      <c r="K91" s="220" t="s">
        <v>901</v>
      </c>
      <c r="L91" s="295" t="s">
        <v>70</v>
      </c>
      <c r="M91" s="287" t="s">
        <v>902</v>
      </c>
      <c r="N91" s="292" t="s">
        <v>608</v>
      </c>
      <c r="O91" s="293" t="s">
        <v>609</v>
      </c>
    </row>
    <row r="92" spans="1:17" s="282" customFormat="1" ht="12.75" customHeight="1" x14ac:dyDescent="0.2">
      <c r="A92" s="288" t="s">
        <v>904</v>
      </c>
      <c r="B92" s="274" t="s">
        <v>776</v>
      </c>
      <c r="C92" s="291" t="s">
        <v>907</v>
      </c>
      <c r="D92" s="284"/>
      <c r="E92" s="284"/>
      <c r="F92" s="289">
        <v>41191</v>
      </c>
      <c r="G92" s="292">
        <v>3</v>
      </c>
      <c r="H92" s="339">
        <v>846498</v>
      </c>
      <c r="I92" s="339">
        <v>0</v>
      </c>
      <c r="J92" s="339">
        <v>230018</v>
      </c>
      <c r="K92" s="220" t="s">
        <v>910</v>
      </c>
      <c r="L92" s="295" t="s">
        <v>459</v>
      </c>
      <c r="N92" s="292" t="s">
        <v>59</v>
      </c>
      <c r="O92" s="293" t="s">
        <v>623</v>
      </c>
    </row>
    <row r="93" spans="1:17" s="282" customFormat="1" ht="12.75" customHeight="1" x14ac:dyDescent="0.2">
      <c r="A93" s="288" t="s">
        <v>905</v>
      </c>
      <c r="B93" s="274" t="s">
        <v>908</v>
      </c>
      <c r="C93" s="284"/>
      <c r="D93" s="284"/>
      <c r="E93" s="284"/>
      <c r="F93" s="289">
        <v>41191</v>
      </c>
      <c r="G93" s="292">
        <v>3</v>
      </c>
      <c r="H93" s="339">
        <v>200688</v>
      </c>
      <c r="I93" s="339">
        <v>0</v>
      </c>
      <c r="J93" s="339">
        <v>51398</v>
      </c>
      <c r="K93" s="220" t="s">
        <v>911</v>
      </c>
      <c r="L93" s="295" t="s">
        <v>459</v>
      </c>
      <c r="N93" s="287" t="s">
        <v>15</v>
      </c>
      <c r="O93" s="287" t="s">
        <v>619</v>
      </c>
    </row>
    <row r="94" spans="1:17" s="282" customFormat="1" ht="12.75" customHeight="1" x14ac:dyDescent="0.2">
      <c r="A94" s="288" t="s">
        <v>906</v>
      </c>
      <c r="B94" s="274" t="s">
        <v>909</v>
      </c>
      <c r="C94" s="284"/>
      <c r="D94" s="284"/>
      <c r="E94" s="284"/>
      <c r="F94" s="289">
        <v>41191</v>
      </c>
      <c r="G94" s="292">
        <v>3</v>
      </c>
      <c r="H94" s="339">
        <v>267504</v>
      </c>
      <c r="I94" s="339">
        <v>0</v>
      </c>
      <c r="J94" s="339">
        <v>64711</v>
      </c>
      <c r="K94" s="220" t="s">
        <v>912</v>
      </c>
      <c r="L94" s="295" t="s">
        <v>459</v>
      </c>
      <c r="N94" s="292" t="s">
        <v>460</v>
      </c>
      <c r="O94" s="293" t="s">
        <v>609</v>
      </c>
    </row>
    <row r="95" spans="1:17" s="282" customFormat="1" ht="12.75" customHeight="1" x14ac:dyDescent="0.2">
      <c r="A95" s="288" t="s">
        <v>913</v>
      </c>
      <c r="B95" s="274" t="s">
        <v>1265</v>
      </c>
      <c r="C95" s="284"/>
      <c r="D95" s="284"/>
      <c r="E95" s="284"/>
      <c r="F95" s="289"/>
      <c r="G95" s="292"/>
      <c r="H95" s="339"/>
      <c r="I95" s="339"/>
      <c r="J95" s="339"/>
      <c r="K95" s="220"/>
      <c r="L95" s="295"/>
      <c r="N95" s="287"/>
      <c r="O95" s="287"/>
    </row>
    <row r="96" spans="1:17" s="282" customFormat="1" ht="12.75" customHeight="1" x14ac:dyDescent="0.2">
      <c r="A96" s="288" t="s">
        <v>918</v>
      </c>
      <c r="B96" s="274" t="s">
        <v>796</v>
      </c>
      <c r="C96" s="291" t="s">
        <v>907</v>
      </c>
      <c r="D96" s="284"/>
      <c r="E96" s="284"/>
      <c r="F96" s="289">
        <v>41194</v>
      </c>
      <c r="G96" s="292">
        <v>5</v>
      </c>
      <c r="H96" s="339">
        <v>2527817</v>
      </c>
      <c r="I96" s="339">
        <v>0</v>
      </c>
      <c r="J96" s="339">
        <v>143885</v>
      </c>
      <c r="K96" s="220" t="s">
        <v>919</v>
      </c>
      <c r="L96" s="295" t="s">
        <v>459</v>
      </c>
      <c r="N96" s="292" t="s">
        <v>462</v>
      </c>
      <c r="O96" s="293" t="s">
        <v>623</v>
      </c>
    </row>
    <row r="97" spans="1:15" s="282" customFormat="1" ht="12.75" customHeight="1" x14ac:dyDescent="0.2">
      <c r="A97" s="288" t="s">
        <v>921</v>
      </c>
      <c r="B97" s="274" t="s">
        <v>621</v>
      </c>
      <c r="C97" s="285"/>
      <c r="D97" s="285"/>
      <c r="E97" s="285"/>
      <c r="F97" s="289">
        <v>41197</v>
      </c>
      <c r="G97" s="296">
        <v>2</v>
      </c>
      <c r="H97" s="339">
        <v>138883</v>
      </c>
      <c r="I97" s="339">
        <v>0</v>
      </c>
      <c r="J97" s="339">
        <v>38884</v>
      </c>
      <c r="K97" s="294" t="s">
        <v>922</v>
      </c>
      <c r="L97" s="295" t="s">
        <v>70</v>
      </c>
      <c r="M97" s="287"/>
      <c r="N97" s="287" t="s">
        <v>462</v>
      </c>
      <c r="O97" s="287" t="s">
        <v>623</v>
      </c>
    </row>
    <row r="98" spans="1:15" s="281" customFormat="1" ht="12.75" customHeight="1" x14ac:dyDescent="0.2">
      <c r="A98" s="288" t="s">
        <v>923</v>
      </c>
      <c r="B98" s="274" t="s">
        <v>924</v>
      </c>
      <c r="C98" s="264"/>
      <c r="D98" s="264"/>
      <c r="E98" s="264"/>
      <c r="F98" s="289">
        <v>41198</v>
      </c>
      <c r="G98" s="296">
        <v>2</v>
      </c>
      <c r="H98" s="339">
        <v>67970</v>
      </c>
      <c r="I98" s="339">
        <v>0</v>
      </c>
      <c r="J98" s="339">
        <v>19832</v>
      </c>
      <c r="K98" s="294" t="s">
        <v>926</v>
      </c>
      <c r="L98" s="295" t="s">
        <v>925</v>
      </c>
      <c r="M98" s="278"/>
      <c r="N98" s="287" t="s">
        <v>15</v>
      </c>
      <c r="O98" s="287" t="s">
        <v>619</v>
      </c>
    </row>
    <row r="99" spans="1:15" s="282" customFormat="1" ht="12.75" customHeight="1" x14ac:dyDescent="0.2">
      <c r="A99" s="288" t="s">
        <v>927</v>
      </c>
      <c r="B99" s="274" t="s">
        <v>613</v>
      </c>
      <c r="C99" s="284"/>
      <c r="D99" s="284"/>
      <c r="E99" s="284"/>
      <c r="F99" s="289">
        <v>41199</v>
      </c>
      <c r="G99" s="292">
        <v>5</v>
      </c>
      <c r="H99" s="339">
        <v>2155211</v>
      </c>
      <c r="I99" s="339">
        <v>0</v>
      </c>
      <c r="J99" s="339">
        <v>657380</v>
      </c>
      <c r="K99" s="220" t="s">
        <v>928</v>
      </c>
      <c r="L99" s="295" t="s">
        <v>70</v>
      </c>
      <c r="N99" s="292" t="s">
        <v>608</v>
      </c>
      <c r="O99" s="293" t="s">
        <v>609</v>
      </c>
    </row>
    <row r="100" spans="1:15" s="282" customFormat="1" ht="12.75" customHeight="1" x14ac:dyDescent="0.2">
      <c r="A100" s="288" t="s">
        <v>930</v>
      </c>
      <c r="B100" s="274" t="s">
        <v>742</v>
      </c>
      <c r="C100" s="284"/>
      <c r="D100" s="284"/>
      <c r="E100" s="284"/>
      <c r="F100" s="289">
        <v>41200</v>
      </c>
      <c r="G100" s="292">
        <v>3</v>
      </c>
      <c r="H100" s="339">
        <v>845759</v>
      </c>
      <c r="I100" s="339">
        <v>0</v>
      </c>
      <c r="J100" s="339">
        <v>131970</v>
      </c>
      <c r="K100" s="220" t="s">
        <v>931</v>
      </c>
      <c r="L100" s="295" t="s">
        <v>459</v>
      </c>
      <c r="N100" s="292" t="s">
        <v>558</v>
      </c>
      <c r="O100" s="293" t="s">
        <v>609</v>
      </c>
    </row>
    <row r="101" spans="1:15" s="281" customFormat="1" ht="12.75" customHeight="1" x14ac:dyDescent="0.2">
      <c r="A101" s="288" t="s">
        <v>932</v>
      </c>
      <c r="B101" s="274" t="s">
        <v>750</v>
      </c>
      <c r="C101" s="284"/>
      <c r="D101" s="284"/>
      <c r="E101" s="284"/>
      <c r="F101" s="289">
        <v>41201</v>
      </c>
      <c r="G101" s="296">
        <v>1</v>
      </c>
      <c r="H101" s="339">
        <v>100000</v>
      </c>
      <c r="I101" s="339">
        <v>193628</v>
      </c>
      <c r="J101" s="339">
        <v>4429</v>
      </c>
      <c r="K101" s="294" t="s">
        <v>933</v>
      </c>
      <c r="L101" s="295" t="s">
        <v>934</v>
      </c>
      <c r="M101" s="278"/>
      <c r="N101" s="292" t="s">
        <v>608</v>
      </c>
      <c r="O101" s="293" t="s">
        <v>609</v>
      </c>
    </row>
    <row r="102" spans="1:15" s="281" customFormat="1" ht="12.75" customHeight="1" x14ac:dyDescent="0.2">
      <c r="A102" s="288" t="s">
        <v>935</v>
      </c>
      <c r="B102" s="274" t="s">
        <v>937</v>
      </c>
      <c r="C102" s="284"/>
      <c r="D102" s="284"/>
      <c r="E102" s="284"/>
      <c r="F102" s="289">
        <v>41191</v>
      </c>
      <c r="G102" s="296">
        <v>3</v>
      </c>
      <c r="H102" s="339">
        <v>625531</v>
      </c>
      <c r="I102" s="339">
        <v>0</v>
      </c>
      <c r="J102" s="339">
        <v>139965</v>
      </c>
      <c r="K102" s="294" t="s">
        <v>939</v>
      </c>
      <c r="L102" s="295" t="s">
        <v>459</v>
      </c>
      <c r="M102" s="282"/>
      <c r="N102" s="292" t="s">
        <v>460</v>
      </c>
      <c r="O102" s="293" t="s">
        <v>609</v>
      </c>
    </row>
    <row r="103" spans="1:15" s="281" customFormat="1" ht="12.75" customHeight="1" x14ac:dyDescent="0.2">
      <c r="A103" s="288" t="s">
        <v>938</v>
      </c>
      <c r="B103" s="274" t="s">
        <v>937</v>
      </c>
      <c r="C103" s="284"/>
      <c r="D103" s="284"/>
      <c r="E103" s="284"/>
      <c r="F103" s="289">
        <v>41205</v>
      </c>
      <c r="G103" s="296">
        <v>3</v>
      </c>
      <c r="H103" s="339">
        <v>251308</v>
      </c>
      <c r="I103" s="339">
        <v>0</v>
      </c>
      <c r="J103" s="339">
        <v>55733</v>
      </c>
      <c r="K103" s="294" t="s">
        <v>936</v>
      </c>
      <c r="L103" s="295" t="s">
        <v>459</v>
      </c>
      <c r="M103" s="282"/>
      <c r="N103" s="292" t="s">
        <v>460</v>
      </c>
      <c r="O103" s="293" t="s">
        <v>609</v>
      </c>
    </row>
    <row r="104" spans="1:15" s="281" customFormat="1" ht="12.75" customHeight="1" x14ac:dyDescent="0.2">
      <c r="A104" s="288" t="s">
        <v>940</v>
      </c>
      <c r="B104" s="274" t="s">
        <v>941</v>
      </c>
      <c r="C104" s="284"/>
      <c r="D104" s="284"/>
      <c r="E104" s="284"/>
      <c r="F104" s="289">
        <v>41194</v>
      </c>
      <c r="G104" s="296">
        <v>1</v>
      </c>
      <c r="H104" s="339">
        <v>59886</v>
      </c>
      <c r="I104" s="339">
        <v>0</v>
      </c>
      <c r="J104" s="339">
        <v>18468</v>
      </c>
      <c r="K104" s="294" t="s">
        <v>942</v>
      </c>
      <c r="L104" s="295" t="s">
        <v>943</v>
      </c>
      <c r="M104" s="282"/>
      <c r="N104" s="287" t="s">
        <v>462</v>
      </c>
      <c r="O104" s="287" t="s">
        <v>623</v>
      </c>
    </row>
    <row r="105" spans="1:15" s="281" customFormat="1" ht="12.75" customHeight="1" x14ac:dyDescent="0.2">
      <c r="A105" s="288" t="s">
        <v>945</v>
      </c>
      <c r="B105" s="274" t="s">
        <v>650</v>
      </c>
      <c r="C105" s="284"/>
      <c r="D105" s="284"/>
      <c r="E105" s="284"/>
      <c r="F105" s="289">
        <v>41207</v>
      </c>
      <c r="G105" s="296">
        <v>3</v>
      </c>
      <c r="H105" s="339">
        <v>414301</v>
      </c>
      <c r="I105" s="339">
        <v>0</v>
      </c>
      <c r="J105" s="339">
        <v>114391</v>
      </c>
      <c r="K105" s="294" t="s">
        <v>947</v>
      </c>
      <c r="L105" s="295" t="s">
        <v>70</v>
      </c>
      <c r="M105" s="282"/>
      <c r="N105" s="292" t="s">
        <v>608</v>
      </c>
      <c r="O105" s="293" t="s">
        <v>609</v>
      </c>
    </row>
    <row r="106" spans="1:15" s="281" customFormat="1" ht="12.75" customHeight="1" x14ac:dyDescent="0.2">
      <c r="A106" s="470" t="s">
        <v>946</v>
      </c>
      <c r="B106" s="471" t="s">
        <v>613</v>
      </c>
      <c r="C106" s="284"/>
      <c r="D106" s="284"/>
      <c r="E106" s="284"/>
      <c r="F106" s="289">
        <v>41207</v>
      </c>
      <c r="G106" s="296">
        <v>3</v>
      </c>
      <c r="H106" s="339">
        <v>427854</v>
      </c>
      <c r="I106" s="339">
        <v>0</v>
      </c>
      <c r="J106" s="339">
        <v>127854</v>
      </c>
      <c r="K106" s="294" t="s">
        <v>948</v>
      </c>
      <c r="L106" s="295" t="s">
        <v>70</v>
      </c>
      <c r="M106" s="282"/>
      <c r="N106" s="292" t="s">
        <v>608</v>
      </c>
      <c r="O106" s="293" t="s">
        <v>609</v>
      </c>
    </row>
    <row r="107" spans="1:15" s="282" customFormat="1" ht="12.75" customHeight="1" x14ac:dyDescent="0.2">
      <c r="A107" s="288" t="s">
        <v>949</v>
      </c>
      <c r="B107" s="291" t="s">
        <v>698</v>
      </c>
      <c r="C107" s="284"/>
      <c r="D107" s="284"/>
      <c r="E107" s="284"/>
      <c r="F107" s="289">
        <v>41218</v>
      </c>
      <c r="G107" s="296">
        <v>3</v>
      </c>
      <c r="H107" s="339">
        <v>285041</v>
      </c>
      <c r="I107" s="339">
        <v>0</v>
      </c>
      <c r="J107" s="339">
        <v>91476</v>
      </c>
      <c r="K107" s="294" t="s">
        <v>950</v>
      </c>
      <c r="L107" s="295" t="s">
        <v>459</v>
      </c>
      <c r="N107" s="287" t="s">
        <v>547</v>
      </c>
      <c r="O107" s="287" t="s">
        <v>619</v>
      </c>
    </row>
    <row r="108" spans="1:15" s="281" customFormat="1" ht="12.75" customHeight="1" x14ac:dyDescent="0.2">
      <c r="A108" s="288" t="s">
        <v>951</v>
      </c>
      <c r="B108" s="274" t="s">
        <v>825</v>
      </c>
      <c r="C108" s="274" t="s">
        <v>818</v>
      </c>
      <c r="D108" s="264"/>
      <c r="E108" s="264"/>
      <c r="F108" s="289">
        <v>41219</v>
      </c>
      <c r="G108" s="296">
        <v>3</v>
      </c>
      <c r="H108" s="339">
        <v>332962</v>
      </c>
      <c r="I108" s="339">
        <v>0</v>
      </c>
      <c r="J108" s="339">
        <v>94023</v>
      </c>
      <c r="K108" s="294" t="s">
        <v>952</v>
      </c>
      <c r="L108" s="295" t="s">
        <v>459</v>
      </c>
      <c r="M108" s="278"/>
      <c r="N108" s="287" t="s">
        <v>573</v>
      </c>
      <c r="O108" s="287" t="s">
        <v>619</v>
      </c>
    </row>
    <row r="109" spans="1:15" s="282" customFormat="1" ht="12.75" customHeight="1" x14ac:dyDescent="0.2">
      <c r="A109" s="288" t="s">
        <v>953</v>
      </c>
      <c r="B109" s="291" t="s">
        <v>954</v>
      </c>
      <c r="C109" s="284"/>
      <c r="D109" s="284"/>
      <c r="E109" s="284"/>
      <c r="F109" s="289">
        <v>41218</v>
      </c>
      <c r="G109" s="296">
        <v>3</v>
      </c>
      <c r="H109" s="339">
        <v>439066</v>
      </c>
      <c r="I109" s="339">
        <v>0</v>
      </c>
      <c r="J109" s="339">
        <v>121693</v>
      </c>
      <c r="K109" s="294" t="s">
        <v>955</v>
      </c>
      <c r="L109" s="295" t="s">
        <v>459</v>
      </c>
      <c r="N109" s="292" t="s">
        <v>460</v>
      </c>
      <c r="O109" s="293" t="s">
        <v>609</v>
      </c>
    </row>
    <row r="110" spans="1:15" s="282" customFormat="1" ht="12.75" customHeight="1" x14ac:dyDescent="0.2">
      <c r="A110" s="288" t="s">
        <v>956</v>
      </c>
      <c r="B110" s="291" t="s">
        <v>713</v>
      </c>
      <c r="C110" s="284"/>
      <c r="D110" s="284"/>
      <c r="E110" s="284"/>
      <c r="F110" s="289">
        <v>41222</v>
      </c>
      <c r="G110" s="296">
        <v>2</v>
      </c>
      <c r="H110" s="339">
        <v>152000</v>
      </c>
      <c r="I110" s="339">
        <v>0</v>
      </c>
      <c r="J110" s="339">
        <v>52000</v>
      </c>
      <c r="K110" s="294" t="s">
        <v>957</v>
      </c>
      <c r="L110" s="295" t="s">
        <v>958</v>
      </c>
      <c r="N110" s="292" t="s">
        <v>558</v>
      </c>
      <c r="O110" s="293" t="s">
        <v>609</v>
      </c>
    </row>
    <row r="111" spans="1:15" s="282" customFormat="1" ht="12.75" customHeight="1" x14ac:dyDescent="0.2">
      <c r="A111" s="288" t="s">
        <v>959</v>
      </c>
      <c r="B111" s="291" t="s">
        <v>924</v>
      </c>
      <c r="C111" s="284"/>
      <c r="D111" s="284"/>
      <c r="E111" s="284"/>
      <c r="F111" s="289">
        <v>41219</v>
      </c>
      <c r="G111" s="296">
        <v>3</v>
      </c>
      <c r="H111" s="339">
        <v>128810</v>
      </c>
      <c r="I111" s="339">
        <v>0</v>
      </c>
      <c r="J111" s="339">
        <v>44067</v>
      </c>
      <c r="K111" s="294" t="s">
        <v>960</v>
      </c>
      <c r="L111" s="295" t="s">
        <v>459</v>
      </c>
      <c r="N111" s="287" t="s">
        <v>15</v>
      </c>
      <c r="O111" s="287" t="s">
        <v>619</v>
      </c>
    </row>
    <row r="112" spans="1:15" s="282" customFormat="1" ht="12.75" customHeight="1" x14ac:dyDescent="0.2">
      <c r="A112" s="288" t="s">
        <v>961</v>
      </c>
      <c r="B112" s="291" t="s">
        <v>962</v>
      </c>
      <c r="C112" s="284"/>
      <c r="D112" s="284"/>
      <c r="E112" s="284"/>
      <c r="F112" s="289">
        <v>41219</v>
      </c>
      <c r="G112" s="296">
        <v>3</v>
      </c>
      <c r="H112" s="339">
        <v>379125</v>
      </c>
      <c r="I112" s="339">
        <v>0</v>
      </c>
      <c r="J112" s="339">
        <v>95141</v>
      </c>
      <c r="K112" s="294" t="s">
        <v>969</v>
      </c>
      <c r="L112" s="295" t="s">
        <v>459</v>
      </c>
      <c r="N112" s="287" t="s">
        <v>573</v>
      </c>
      <c r="O112" s="287" t="s">
        <v>619</v>
      </c>
    </row>
    <row r="113" spans="1:15" s="282" customFormat="1" ht="12.75" customHeight="1" x14ac:dyDescent="0.2">
      <c r="A113" s="288" t="s">
        <v>963</v>
      </c>
      <c r="B113" s="291" t="s">
        <v>964</v>
      </c>
      <c r="C113" s="284"/>
      <c r="D113" s="284"/>
      <c r="E113" s="284"/>
      <c r="F113" s="289">
        <v>41219</v>
      </c>
      <c r="G113" s="296">
        <v>3</v>
      </c>
      <c r="H113" s="339">
        <v>124959</v>
      </c>
      <c r="I113" s="339">
        <v>0</v>
      </c>
      <c r="J113" s="339">
        <v>42749</v>
      </c>
      <c r="K113" s="294" t="s">
        <v>970</v>
      </c>
      <c r="L113" s="295" t="s">
        <v>459</v>
      </c>
      <c r="N113" s="287" t="s">
        <v>15</v>
      </c>
      <c r="O113" s="287" t="s">
        <v>619</v>
      </c>
    </row>
    <row r="114" spans="1:15" s="282" customFormat="1" ht="12.75" customHeight="1" x14ac:dyDescent="0.2">
      <c r="A114" s="288" t="s">
        <v>965</v>
      </c>
      <c r="B114" s="291" t="s">
        <v>966</v>
      </c>
      <c r="C114" s="284"/>
      <c r="D114" s="284"/>
      <c r="E114" s="284"/>
      <c r="F114" s="289">
        <v>41219</v>
      </c>
      <c r="G114" s="296">
        <v>3</v>
      </c>
      <c r="H114" s="339">
        <v>284079</v>
      </c>
      <c r="I114" s="339">
        <v>0</v>
      </c>
      <c r="J114" s="339">
        <v>90343</v>
      </c>
      <c r="K114" s="294" t="s">
        <v>971</v>
      </c>
      <c r="L114" s="295" t="s">
        <v>459</v>
      </c>
      <c r="N114" s="287" t="s">
        <v>573</v>
      </c>
      <c r="O114" s="287" t="s">
        <v>619</v>
      </c>
    </row>
    <row r="115" spans="1:15" s="282" customFormat="1" ht="12.75" customHeight="1" x14ac:dyDescent="0.2">
      <c r="A115" s="288" t="s">
        <v>967</v>
      </c>
      <c r="B115" s="291" t="s">
        <v>968</v>
      </c>
      <c r="C115" s="284"/>
      <c r="D115" s="284"/>
      <c r="E115" s="284"/>
      <c r="F115" s="289">
        <v>41219</v>
      </c>
      <c r="G115" s="296">
        <v>2</v>
      </c>
      <c r="H115" s="339">
        <v>115863</v>
      </c>
      <c r="I115" s="339">
        <v>0</v>
      </c>
      <c r="J115" s="339">
        <v>39637</v>
      </c>
      <c r="K115" s="294" t="s">
        <v>972</v>
      </c>
      <c r="L115" s="295" t="s">
        <v>459</v>
      </c>
      <c r="N115" s="292" t="s">
        <v>462</v>
      </c>
      <c r="O115" s="293" t="s">
        <v>623</v>
      </c>
    </row>
    <row r="116" spans="1:15" s="282" customFormat="1" ht="12.75" customHeight="1" x14ac:dyDescent="0.2">
      <c r="A116" s="288" t="s">
        <v>973</v>
      </c>
      <c r="B116" s="291" t="s">
        <v>974</v>
      </c>
      <c r="C116" s="284"/>
      <c r="D116" s="284"/>
      <c r="E116" s="284"/>
      <c r="F116" s="289">
        <v>41220</v>
      </c>
      <c r="G116" s="296">
        <v>3</v>
      </c>
      <c r="H116" s="339">
        <v>417961</v>
      </c>
      <c r="I116" s="339">
        <v>0</v>
      </c>
      <c r="J116" s="339">
        <v>110347</v>
      </c>
      <c r="K116" s="294" t="s">
        <v>975</v>
      </c>
      <c r="L116" s="295" t="s">
        <v>459</v>
      </c>
      <c r="N116" s="287" t="s">
        <v>573</v>
      </c>
      <c r="O116" s="287" t="s">
        <v>619</v>
      </c>
    </row>
    <row r="117" spans="1:15" s="282" customFormat="1" ht="12.75" customHeight="1" x14ac:dyDescent="0.2">
      <c r="A117" s="288" t="s">
        <v>976</v>
      </c>
      <c r="B117" s="291" t="s">
        <v>977</v>
      </c>
      <c r="C117" s="284"/>
      <c r="D117" s="284"/>
      <c r="E117" s="284"/>
      <c r="F117" s="289">
        <v>41220</v>
      </c>
      <c r="G117" s="296">
        <v>3</v>
      </c>
      <c r="H117" s="339">
        <v>288346</v>
      </c>
      <c r="I117" s="339">
        <v>0</v>
      </c>
      <c r="J117" s="339">
        <v>68421</v>
      </c>
      <c r="K117" s="294" t="s">
        <v>978</v>
      </c>
      <c r="L117" s="295" t="s">
        <v>459</v>
      </c>
      <c r="N117" s="287" t="s">
        <v>15</v>
      </c>
      <c r="O117" s="287" t="s">
        <v>619</v>
      </c>
    </row>
    <row r="118" spans="1:15" s="282" customFormat="1" ht="12.75" customHeight="1" x14ac:dyDescent="0.2">
      <c r="A118" s="288" t="s">
        <v>979</v>
      </c>
      <c r="B118" s="291" t="s">
        <v>980</v>
      </c>
      <c r="C118" s="284"/>
      <c r="D118" s="284"/>
      <c r="E118" s="284"/>
      <c r="F118" s="289">
        <v>41220</v>
      </c>
      <c r="G118" s="296">
        <v>3</v>
      </c>
      <c r="H118" s="339">
        <v>283734</v>
      </c>
      <c r="I118" s="339">
        <v>0</v>
      </c>
      <c r="J118" s="339">
        <v>70264</v>
      </c>
      <c r="K118" s="294" t="s">
        <v>981</v>
      </c>
      <c r="L118" s="295" t="s">
        <v>459</v>
      </c>
      <c r="N118" s="287" t="s">
        <v>573</v>
      </c>
      <c r="O118" s="287" t="s">
        <v>619</v>
      </c>
    </row>
    <row r="119" spans="1:15" s="282" customFormat="1" ht="12.75" customHeight="1" x14ac:dyDescent="0.2">
      <c r="A119" s="288" t="s">
        <v>982</v>
      </c>
      <c r="B119" s="291" t="s">
        <v>983</v>
      </c>
      <c r="C119" s="284"/>
      <c r="D119" s="284"/>
      <c r="E119" s="284"/>
      <c r="F119" s="289">
        <v>41220</v>
      </c>
      <c r="G119" s="296">
        <v>3</v>
      </c>
      <c r="H119" s="339">
        <v>298880</v>
      </c>
      <c r="I119" s="339">
        <v>0</v>
      </c>
      <c r="J119" s="339">
        <v>76789</v>
      </c>
      <c r="K119" s="294" t="s">
        <v>984</v>
      </c>
      <c r="L119" s="295" t="s">
        <v>459</v>
      </c>
      <c r="N119" s="292" t="s">
        <v>460</v>
      </c>
      <c r="O119" s="293" t="s">
        <v>609</v>
      </c>
    </row>
    <row r="120" spans="1:15" s="282" customFormat="1" ht="12.75" customHeight="1" x14ac:dyDescent="0.2">
      <c r="A120" s="288" t="s">
        <v>985</v>
      </c>
      <c r="B120" s="291" t="s">
        <v>613</v>
      </c>
      <c r="C120" s="284"/>
      <c r="D120" s="284"/>
      <c r="E120" s="284"/>
      <c r="F120" s="289">
        <v>41220</v>
      </c>
      <c r="G120" s="296">
        <v>3</v>
      </c>
      <c r="H120" s="339">
        <v>298805</v>
      </c>
      <c r="I120" s="339">
        <v>0</v>
      </c>
      <c r="J120" s="339">
        <v>96501</v>
      </c>
      <c r="K120" s="294" t="s">
        <v>986</v>
      </c>
      <c r="L120" s="295" t="s">
        <v>459</v>
      </c>
      <c r="N120" s="292" t="s">
        <v>608</v>
      </c>
      <c r="O120" s="293" t="s">
        <v>609</v>
      </c>
    </row>
    <row r="121" spans="1:15" s="282" customFormat="1" ht="12.75" customHeight="1" x14ac:dyDescent="0.2">
      <c r="A121" s="288" t="s">
        <v>987</v>
      </c>
      <c r="B121" s="291" t="s">
        <v>937</v>
      </c>
      <c r="C121" s="297" t="s">
        <v>818</v>
      </c>
      <c r="D121" s="284"/>
      <c r="E121" s="284"/>
      <c r="F121" s="289">
        <v>41220</v>
      </c>
      <c r="G121" s="296">
        <v>3</v>
      </c>
      <c r="H121" s="339">
        <v>378569</v>
      </c>
      <c r="I121" s="339">
        <v>0</v>
      </c>
      <c r="J121" s="339">
        <v>102708</v>
      </c>
      <c r="K121" s="294" t="s">
        <v>988</v>
      </c>
      <c r="L121" s="295" t="s">
        <v>459</v>
      </c>
      <c r="N121" s="292" t="s">
        <v>460</v>
      </c>
      <c r="O121" s="293" t="s">
        <v>609</v>
      </c>
    </row>
    <row r="122" spans="1:15" s="282" customFormat="1" ht="12.75" customHeight="1" x14ac:dyDescent="0.2">
      <c r="A122" s="288" t="s">
        <v>989</v>
      </c>
      <c r="B122" s="291" t="s">
        <v>990</v>
      </c>
      <c r="C122" s="284"/>
      <c r="D122" s="284"/>
      <c r="E122" s="284"/>
      <c r="F122" s="289">
        <v>41222</v>
      </c>
      <c r="G122" s="296">
        <v>3</v>
      </c>
      <c r="H122" s="339">
        <v>50920</v>
      </c>
      <c r="I122" s="339">
        <v>30920</v>
      </c>
      <c r="J122" s="339">
        <v>17420</v>
      </c>
      <c r="K122" s="294" t="s">
        <v>991</v>
      </c>
      <c r="L122" s="295" t="s">
        <v>992</v>
      </c>
      <c r="N122" s="292" t="s">
        <v>511</v>
      </c>
      <c r="O122" s="293" t="s">
        <v>609</v>
      </c>
    </row>
    <row r="123" spans="1:15" s="282" customFormat="1" ht="12.75" customHeight="1" x14ac:dyDescent="0.2">
      <c r="A123" s="288" t="s">
        <v>994</v>
      </c>
      <c r="B123" s="291" t="s">
        <v>784</v>
      </c>
      <c r="C123" s="284"/>
      <c r="D123" s="284"/>
      <c r="E123" s="284"/>
      <c r="F123" s="289">
        <v>41225</v>
      </c>
      <c r="G123" s="296">
        <v>3</v>
      </c>
      <c r="H123" s="339">
        <v>399960</v>
      </c>
      <c r="I123" s="339">
        <v>0</v>
      </c>
      <c r="J123" s="339">
        <v>136828</v>
      </c>
      <c r="K123" s="294" t="s">
        <v>995</v>
      </c>
      <c r="L123" s="295" t="s">
        <v>459</v>
      </c>
      <c r="N123" s="287" t="s">
        <v>573</v>
      </c>
      <c r="O123" s="287" t="s">
        <v>619</v>
      </c>
    </row>
    <row r="124" spans="1:15" s="282" customFormat="1" ht="12.75" customHeight="1" x14ac:dyDescent="0.2">
      <c r="A124" s="288" t="s">
        <v>996</v>
      </c>
      <c r="B124" s="291" t="s">
        <v>784</v>
      </c>
      <c r="C124" s="291" t="s">
        <v>617</v>
      </c>
      <c r="D124" s="291" t="s">
        <v>845</v>
      </c>
      <c r="E124" s="291" t="s">
        <v>998</v>
      </c>
      <c r="F124" s="289">
        <v>41095</v>
      </c>
      <c r="G124" s="296">
        <v>3</v>
      </c>
      <c r="H124" s="339">
        <v>548321</v>
      </c>
      <c r="I124" s="339">
        <v>0</v>
      </c>
      <c r="J124" s="339">
        <v>187584</v>
      </c>
      <c r="K124" s="294" t="s">
        <v>997</v>
      </c>
      <c r="L124" s="295" t="s">
        <v>459</v>
      </c>
      <c r="N124" s="287" t="s">
        <v>573</v>
      </c>
      <c r="O124" s="287" t="s">
        <v>619</v>
      </c>
    </row>
    <row r="125" spans="1:15" s="282" customFormat="1" ht="12.75" customHeight="1" x14ac:dyDescent="0.2">
      <c r="A125" s="288" t="s">
        <v>999</v>
      </c>
      <c r="B125" s="274" t="s">
        <v>1294</v>
      </c>
      <c r="C125" s="284"/>
      <c r="D125" s="284"/>
      <c r="E125" s="284"/>
      <c r="F125" s="289">
        <v>41226</v>
      </c>
      <c r="G125" s="292">
        <v>2</v>
      </c>
      <c r="H125" s="339">
        <v>30000</v>
      </c>
      <c r="I125" s="339">
        <v>0</v>
      </c>
      <c r="J125" s="339">
        <v>10263</v>
      </c>
      <c r="K125" s="220" t="s">
        <v>1000</v>
      </c>
      <c r="L125" s="295" t="s">
        <v>1001</v>
      </c>
      <c r="N125" s="287" t="s">
        <v>558</v>
      </c>
      <c r="O125" s="287" t="s">
        <v>815</v>
      </c>
    </row>
    <row r="126" spans="1:15" s="282" customFormat="1" ht="12.75" customHeight="1" x14ac:dyDescent="0.2">
      <c r="A126" s="288" t="s">
        <v>1002</v>
      </c>
      <c r="B126" s="274" t="s">
        <v>1003</v>
      </c>
      <c r="C126" s="291" t="s">
        <v>1004</v>
      </c>
      <c r="D126" s="284"/>
      <c r="E126" s="284"/>
      <c r="F126" s="289">
        <v>41123</v>
      </c>
      <c r="G126" s="292">
        <v>1</v>
      </c>
      <c r="H126" s="339">
        <v>202167</v>
      </c>
      <c r="I126" s="339">
        <v>83740</v>
      </c>
      <c r="J126" s="339">
        <v>61406</v>
      </c>
      <c r="K126" s="220" t="s">
        <v>1005</v>
      </c>
      <c r="L126" s="295" t="s">
        <v>465</v>
      </c>
      <c r="N126" s="287" t="s">
        <v>511</v>
      </c>
      <c r="O126" s="287" t="s">
        <v>609</v>
      </c>
    </row>
    <row r="127" spans="1:15" s="282" customFormat="1" ht="12.75" customHeight="1" x14ac:dyDescent="0.2">
      <c r="A127" s="288" t="s">
        <v>1006</v>
      </c>
      <c r="B127" s="274" t="s">
        <v>1007</v>
      </c>
      <c r="C127" s="291"/>
      <c r="D127" s="284"/>
      <c r="E127" s="284"/>
      <c r="F127" s="289">
        <v>41226</v>
      </c>
      <c r="G127" s="292">
        <v>2</v>
      </c>
      <c r="H127" s="339">
        <v>149999</v>
      </c>
      <c r="I127" s="339">
        <v>0</v>
      </c>
      <c r="J127" s="339">
        <v>51315</v>
      </c>
      <c r="K127" s="220" t="s">
        <v>1009</v>
      </c>
      <c r="L127" s="295" t="s">
        <v>459</v>
      </c>
      <c r="N127" s="287" t="s">
        <v>558</v>
      </c>
      <c r="O127" s="287" t="s">
        <v>815</v>
      </c>
    </row>
    <row r="128" spans="1:15" s="282" customFormat="1" ht="12.75" customHeight="1" x14ac:dyDescent="0.2">
      <c r="A128" s="288" t="s">
        <v>1008</v>
      </c>
      <c r="B128" s="274" t="s">
        <v>803</v>
      </c>
      <c r="C128" s="284"/>
      <c r="D128" s="284"/>
      <c r="E128" s="284"/>
      <c r="F128" s="289">
        <v>41226</v>
      </c>
      <c r="G128" s="292">
        <v>3</v>
      </c>
      <c r="H128" s="339">
        <v>206181</v>
      </c>
      <c r="I128" s="339">
        <v>0</v>
      </c>
      <c r="J128" s="339">
        <v>52019</v>
      </c>
      <c r="K128" s="220" t="s">
        <v>1010</v>
      </c>
      <c r="L128" s="295" t="s">
        <v>459</v>
      </c>
      <c r="N128" s="287" t="s">
        <v>15</v>
      </c>
      <c r="O128" s="287" t="s">
        <v>619</v>
      </c>
    </row>
    <row r="129" spans="1:15" s="282" customFormat="1" ht="12.75" customHeight="1" x14ac:dyDescent="0.2">
      <c r="A129" s="288" t="s">
        <v>1011</v>
      </c>
      <c r="B129" s="291" t="s">
        <v>672</v>
      </c>
      <c r="C129" s="291" t="s">
        <v>1012</v>
      </c>
      <c r="D129" s="284"/>
      <c r="E129" s="284"/>
      <c r="F129" s="289">
        <v>41227</v>
      </c>
      <c r="G129" s="296">
        <v>3</v>
      </c>
      <c r="H129" s="339">
        <v>342037</v>
      </c>
      <c r="I129" s="339">
        <v>54126</v>
      </c>
      <c r="J129" s="339">
        <v>115302</v>
      </c>
      <c r="K129" s="294" t="s">
        <v>1013</v>
      </c>
      <c r="L129" s="295" t="s">
        <v>459</v>
      </c>
      <c r="N129" s="287" t="s">
        <v>15</v>
      </c>
      <c r="O129" s="287" t="s">
        <v>619</v>
      </c>
    </row>
    <row r="130" spans="1:15" s="282" customFormat="1" ht="12.75" customHeight="1" x14ac:dyDescent="0.2">
      <c r="A130" s="288" t="s">
        <v>1014</v>
      </c>
      <c r="B130" s="274" t="s">
        <v>845</v>
      </c>
      <c r="C130" s="298"/>
      <c r="D130" s="298"/>
      <c r="E130" s="298"/>
      <c r="F130" s="289">
        <v>41228</v>
      </c>
      <c r="G130" s="292">
        <v>3</v>
      </c>
      <c r="H130" s="339">
        <v>1317051</v>
      </c>
      <c r="I130" s="339">
        <v>290225</v>
      </c>
      <c r="J130" s="339">
        <v>202252</v>
      </c>
      <c r="K130" s="220" t="s">
        <v>1015</v>
      </c>
      <c r="L130" s="295" t="s">
        <v>459</v>
      </c>
      <c r="M130" s="287"/>
      <c r="N130" s="287" t="s">
        <v>573</v>
      </c>
      <c r="O130" s="287" t="s">
        <v>619</v>
      </c>
    </row>
    <row r="131" spans="1:15" s="282" customFormat="1" ht="12.75" customHeight="1" x14ac:dyDescent="0.2">
      <c r="A131" s="288" t="s">
        <v>1016</v>
      </c>
      <c r="B131" s="274" t="s">
        <v>1017</v>
      </c>
      <c r="C131" s="284"/>
      <c r="D131" s="284"/>
      <c r="E131" s="284"/>
      <c r="F131" s="289">
        <v>41228</v>
      </c>
      <c r="G131" s="292">
        <v>1</v>
      </c>
      <c r="H131" s="339">
        <v>100000</v>
      </c>
      <c r="I131" s="339">
        <v>0</v>
      </c>
      <c r="J131" s="339">
        <v>30713</v>
      </c>
      <c r="K131" s="294" t="s">
        <v>1018</v>
      </c>
      <c r="L131" s="295" t="s">
        <v>459</v>
      </c>
      <c r="M131" s="278"/>
      <c r="N131" s="287" t="s">
        <v>511</v>
      </c>
      <c r="O131" s="287" t="s">
        <v>609</v>
      </c>
    </row>
    <row r="132" spans="1:15" s="282" customFormat="1" ht="12.75" customHeight="1" x14ac:dyDescent="0.2">
      <c r="A132" s="288" t="s">
        <v>1019</v>
      </c>
      <c r="B132" s="274" t="s">
        <v>908</v>
      </c>
      <c r="C132" s="298"/>
      <c r="D132" s="298"/>
      <c r="E132" s="298"/>
      <c r="F132" s="289">
        <v>41233</v>
      </c>
      <c r="G132" s="292">
        <v>3</v>
      </c>
      <c r="H132" s="339">
        <v>397083</v>
      </c>
      <c r="I132" s="339">
        <v>26076</v>
      </c>
      <c r="J132" s="339">
        <v>127507</v>
      </c>
      <c r="K132" s="294" t="s">
        <v>1020</v>
      </c>
      <c r="L132" s="295" t="s">
        <v>459</v>
      </c>
      <c r="N132" s="287" t="s">
        <v>15</v>
      </c>
      <c r="O132" s="287" t="s">
        <v>619</v>
      </c>
    </row>
    <row r="133" spans="1:15" s="282" customFormat="1" ht="12.75" customHeight="1" x14ac:dyDescent="0.2">
      <c r="A133" s="288" t="s">
        <v>1022</v>
      </c>
      <c r="B133" s="274" t="s">
        <v>1021</v>
      </c>
      <c r="C133" s="284"/>
      <c r="D133" s="284"/>
      <c r="E133" s="284"/>
      <c r="F133" s="289">
        <v>41233</v>
      </c>
      <c r="G133" s="292">
        <v>3</v>
      </c>
      <c r="H133" s="339">
        <v>279988</v>
      </c>
      <c r="I133" s="339">
        <v>0</v>
      </c>
      <c r="J133" s="339">
        <v>76242</v>
      </c>
      <c r="K133" s="294" t="s">
        <v>1034</v>
      </c>
      <c r="L133" s="295" t="s">
        <v>459</v>
      </c>
      <c r="N133" s="287" t="s">
        <v>15</v>
      </c>
      <c r="O133" s="287" t="s">
        <v>619</v>
      </c>
    </row>
    <row r="134" spans="1:15" s="282" customFormat="1" ht="12.75" customHeight="1" x14ac:dyDescent="0.2">
      <c r="A134" s="288" t="s">
        <v>1023</v>
      </c>
      <c r="B134" s="274" t="s">
        <v>1024</v>
      </c>
      <c r="C134" s="284"/>
      <c r="D134" s="284"/>
      <c r="E134" s="284"/>
      <c r="F134" s="289">
        <v>41234</v>
      </c>
      <c r="G134" s="292">
        <v>3</v>
      </c>
      <c r="H134" s="339">
        <v>329066</v>
      </c>
      <c r="I134" s="339">
        <v>0</v>
      </c>
      <c r="J134" s="339">
        <v>84541</v>
      </c>
      <c r="K134" s="294" t="s">
        <v>1036</v>
      </c>
      <c r="L134" s="295" t="s">
        <v>459</v>
      </c>
      <c r="N134" s="287" t="s">
        <v>15</v>
      </c>
      <c r="O134" s="287" t="s">
        <v>619</v>
      </c>
    </row>
    <row r="135" spans="1:15" s="282" customFormat="1" ht="12.75" customHeight="1" x14ac:dyDescent="0.2">
      <c r="A135" s="288" t="s">
        <v>1025</v>
      </c>
      <c r="B135" s="274" t="s">
        <v>1026</v>
      </c>
      <c r="C135" s="291" t="s">
        <v>871</v>
      </c>
      <c r="D135" s="284"/>
      <c r="E135" s="284"/>
      <c r="F135" s="289">
        <v>41233</v>
      </c>
      <c r="G135" s="292">
        <v>3</v>
      </c>
      <c r="H135" s="339">
        <v>1198448</v>
      </c>
      <c r="I135" s="339">
        <v>0</v>
      </c>
      <c r="J135" s="339">
        <v>380114</v>
      </c>
      <c r="K135" s="294" t="s">
        <v>1035</v>
      </c>
      <c r="L135" s="295" t="s">
        <v>459</v>
      </c>
      <c r="N135" s="292" t="s">
        <v>517</v>
      </c>
      <c r="O135" s="293" t="s">
        <v>609</v>
      </c>
    </row>
    <row r="136" spans="1:15" s="282" customFormat="1" ht="12.75" customHeight="1" x14ac:dyDescent="0.2">
      <c r="A136" s="288" t="s">
        <v>1027</v>
      </c>
      <c r="B136" s="274" t="s">
        <v>1028</v>
      </c>
      <c r="C136" s="298"/>
      <c r="D136" s="298"/>
      <c r="E136" s="298"/>
      <c r="F136" s="289">
        <v>41234</v>
      </c>
      <c r="G136" s="292">
        <v>3</v>
      </c>
      <c r="H136" s="339">
        <v>348324</v>
      </c>
      <c r="I136" s="339">
        <v>0</v>
      </c>
      <c r="J136" s="339">
        <v>91334</v>
      </c>
      <c r="K136" s="294" t="s">
        <v>1037</v>
      </c>
      <c r="L136" s="295" t="s">
        <v>459</v>
      </c>
      <c r="N136" s="287" t="s">
        <v>15</v>
      </c>
      <c r="O136" s="287" t="s">
        <v>619</v>
      </c>
    </row>
    <row r="137" spans="1:15" s="282" customFormat="1" ht="12.75" customHeight="1" x14ac:dyDescent="0.2">
      <c r="A137" s="288" t="s">
        <v>1030</v>
      </c>
      <c r="B137" s="274" t="s">
        <v>607</v>
      </c>
      <c r="C137" s="284"/>
      <c r="D137" s="284"/>
      <c r="E137" s="284"/>
      <c r="F137" s="289">
        <v>41234</v>
      </c>
      <c r="G137" s="292">
        <v>2</v>
      </c>
      <c r="H137" s="339">
        <v>298805</v>
      </c>
      <c r="I137" s="339">
        <v>0</v>
      </c>
      <c r="J137" s="339">
        <v>26256</v>
      </c>
      <c r="K137" s="294" t="s">
        <v>1038</v>
      </c>
      <c r="L137" s="295" t="s">
        <v>1039</v>
      </c>
      <c r="M137" s="278"/>
      <c r="N137" s="292" t="s">
        <v>608</v>
      </c>
      <c r="O137" s="293" t="s">
        <v>609</v>
      </c>
    </row>
    <row r="138" spans="1:15" s="282" customFormat="1" ht="12.75" customHeight="1" x14ac:dyDescent="0.2">
      <c r="A138" s="288" t="s">
        <v>1031</v>
      </c>
      <c r="B138" s="294" t="s">
        <v>990</v>
      </c>
      <c r="C138" s="298"/>
      <c r="D138" s="298"/>
      <c r="E138" s="298"/>
      <c r="F138" s="289">
        <v>41234</v>
      </c>
      <c r="G138" s="296">
        <v>5</v>
      </c>
      <c r="H138" s="339">
        <v>750001</v>
      </c>
      <c r="I138" s="339">
        <v>0</v>
      </c>
      <c r="J138" s="339">
        <v>208635</v>
      </c>
      <c r="K138" s="294" t="s">
        <v>1040</v>
      </c>
      <c r="L138" s="295" t="s">
        <v>635</v>
      </c>
      <c r="N138" s="292" t="s">
        <v>511</v>
      </c>
      <c r="O138" s="292" t="s">
        <v>609</v>
      </c>
    </row>
    <row r="139" spans="1:15" s="282" customFormat="1" ht="12.75" customHeight="1" x14ac:dyDescent="0.2">
      <c r="A139" s="288" t="s">
        <v>1032</v>
      </c>
      <c r="B139" s="294" t="s">
        <v>1033</v>
      </c>
      <c r="C139" s="298"/>
      <c r="D139" s="298"/>
      <c r="E139" s="298"/>
      <c r="F139" s="289">
        <v>41234</v>
      </c>
      <c r="G139" s="296">
        <v>3</v>
      </c>
      <c r="H139" s="339">
        <v>448900</v>
      </c>
      <c r="I139" s="339">
        <v>0</v>
      </c>
      <c r="J139" s="339">
        <v>125742</v>
      </c>
      <c r="K139" s="294" t="s">
        <v>1041</v>
      </c>
      <c r="L139" s="295" t="s">
        <v>459</v>
      </c>
      <c r="N139" s="287" t="s">
        <v>15</v>
      </c>
      <c r="O139" s="287" t="s">
        <v>619</v>
      </c>
    </row>
    <row r="140" spans="1:15" s="281" customFormat="1" ht="12.75" customHeight="1" x14ac:dyDescent="0.2">
      <c r="A140" s="525" t="s">
        <v>1042</v>
      </c>
      <c r="B140" s="472" t="s">
        <v>909</v>
      </c>
      <c r="C140" s="291"/>
      <c r="D140" s="291"/>
      <c r="E140" s="291"/>
      <c r="F140" s="289">
        <v>41225</v>
      </c>
      <c r="G140" s="220">
        <v>2</v>
      </c>
      <c r="H140" s="350">
        <v>87096</v>
      </c>
      <c r="I140" s="351">
        <v>0</v>
      </c>
      <c r="J140" s="348">
        <v>29796</v>
      </c>
      <c r="K140" s="302" t="s">
        <v>1043</v>
      </c>
      <c r="L140" s="300" t="s">
        <v>1044</v>
      </c>
      <c r="M140" s="136"/>
      <c r="N140" s="220" t="s">
        <v>460</v>
      </c>
      <c r="O140" s="220" t="s">
        <v>609</v>
      </c>
    </row>
    <row r="141" spans="1:15" s="282" customFormat="1" ht="12.75" customHeight="1" x14ac:dyDescent="0.2">
      <c r="A141" s="164" t="s">
        <v>1045</v>
      </c>
      <c r="B141" s="313" t="s">
        <v>1046</v>
      </c>
      <c r="C141" s="313"/>
      <c r="D141" s="313"/>
      <c r="E141" s="313"/>
      <c r="F141" s="307">
        <v>41246</v>
      </c>
      <c r="G141" s="526">
        <v>3</v>
      </c>
      <c r="H141" s="330">
        <v>264000</v>
      </c>
      <c r="I141" s="330">
        <v>211527</v>
      </c>
      <c r="J141" s="330">
        <v>162680</v>
      </c>
      <c r="K141" s="305" t="s">
        <v>1048</v>
      </c>
      <c r="L141" s="305" t="s">
        <v>1049</v>
      </c>
      <c r="M141" s="303"/>
      <c r="N141" s="303" t="s">
        <v>511</v>
      </c>
      <c r="O141" s="303" t="s">
        <v>609</v>
      </c>
    </row>
    <row r="142" spans="1:15" s="282" customFormat="1" ht="12.75" customHeight="1" x14ac:dyDescent="0.2">
      <c r="A142" s="164" t="s">
        <v>1051</v>
      </c>
      <c r="B142" s="313" t="s">
        <v>1050</v>
      </c>
      <c r="C142" s="313"/>
      <c r="D142" s="313"/>
      <c r="E142" s="313"/>
      <c r="F142" s="307">
        <v>41247</v>
      </c>
      <c r="G142" s="526">
        <v>2</v>
      </c>
      <c r="H142" s="330">
        <v>249999</v>
      </c>
      <c r="I142" s="330">
        <v>0</v>
      </c>
      <c r="J142" s="330">
        <v>55297</v>
      </c>
      <c r="K142" s="312" t="s">
        <v>1053</v>
      </c>
      <c r="L142" s="305" t="s">
        <v>1054</v>
      </c>
      <c r="M142" s="303"/>
      <c r="N142" s="303" t="s">
        <v>633</v>
      </c>
      <c r="O142" s="303" t="s">
        <v>633</v>
      </c>
    </row>
    <row r="143" spans="1:15" s="282" customFormat="1" ht="12.75" customHeight="1" x14ac:dyDescent="0.2">
      <c r="A143" s="164" t="s">
        <v>1055</v>
      </c>
      <c r="B143" s="313" t="s">
        <v>1050</v>
      </c>
      <c r="C143" s="313"/>
      <c r="D143" s="313"/>
      <c r="E143" s="313"/>
      <c r="F143" s="307">
        <v>41230</v>
      </c>
      <c r="G143" s="526">
        <v>1</v>
      </c>
      <c r="H143" s="330">
        <v>49213</v>
      </c>
      <c r="I143" s="330">
        <v>0</v>
      </c>
      <c r="J143" s="330">
        <v>16836</v>
      </c>
      <c r="K143" s="312" t="s">
        <v>1057</v>
      </c>
      <c r="L143" s="305" t="s">
        <v>1058</v>
      </c>
      <c r="M143" s="303" t="s">
        <v>1059</v>
      </c>
      <c r="N143" s="303" t="s">
        <v>633</v>
      </c>
      <c r="O143" s="303" t="s">
        <v>633</v>
      </c>
    </row>
    <row r="144" spans="1:15" s="282" customFormat="1" ht="12.75" customHeight="1" x14ac:dyDescent="0.2">
      <c r="A144" s="164" t="s">
        <v>1060</v>
      </c>
      <c r="B144" s="313" t="s">
        <v>1061</v>
      </c>
      <c r="C144" s="313" t="s">
        <v>871</v>
      </c>
      <c r="D144" s="313" t="s">
        <v>1062</v>
      </c>
      <c r="E144" s="313" t="s">
        <v>1063</v>
      </c>
      <c r="F144" s="307">
        <v>41249</v>
      </c>
      <c r="G144" s="526">
        <v>3</v>
      </c>
      <c r="H144" s="330">
        <v>449283</v>
      </c>
      <c r="I144" s="330">
        <v>0</v>
      </c>
      <c r="J144" s="330">
        <v>140021</v>
      </c>
      <c r="K144" s="312" t="s">
        <v>1064</v>
      </c>
      <c r="L144" s="305" t="s">
        <v>459</v>
      </c>
      <c r="M144" s="303"/>
      <c r="N144" s="303" t="s">
        <v>44</v>
      </c>
      <c r="O144" s="303" t="s">
        <v>44</v>
      </c>
    </row>
    <row r="145" spans="1:15" s="282" customFormat="1" ht="12.75" customHeight="1" x14ac:dyDescent="0.2">
      <c r="A145" s="164" t="s">
        <v>1065</v>
      </c>
      <c r="B145" s="313" t="s">
        <v>1063</v>
      </c>
      <c r="C145" s="313" t="s">
        <v>871</v>
      </c>
      <c r="D145" s="313" t="s">
        <v>1062</v>
      </c>
      <c r="E145" s="313" t="s">
        <v>1061</v>
      </c>
      <c r="F145" s="307">
        <v>41249</v>
      </c>
      <c r="G145" s="526">
        <v>3</v>
      </c>
      <c r="H145" s="330">
        <v>449957</v>
      </c>
      <c r="I145" s="330">
        <v>0</v>
      </c>
      <c r="J145" s="330">
        <v>153933</v>
      </c>
      <c r="K145" s="312" t="s">
        <v>1066</v>
      </c>
      <c r="L145" s="305" t="s">
        <v>459</v>
      </c>
      <c r="M145" s="303"/>
      <c r="N145" s="303" t="s">
        <v>44</v>
      </c>
      <c r="O145" s="303" t="s">
        <v>44</v>
      </c>
    </row>
    <row r="146" spans="1:15" s="282" customFormat="1" ht="12.75" customHeight="1" x14ac:dyDescent="0.2">
      <c r="A146" s="164" t="s">
        <v>1067</v>
      </c>
      <c r="B146" s="313" t="s">
        <v>977</v>
      </c>
      <c r="C146" s="313"/>
      <c r="D146" s="313"/>
      <c r="E146" s="313"/>
      <c r="F146" s="307">
        <v>41250</v>
      </c>
      <c r="G146" s="526">
        <v>3</v>
      </c>
      <c r="H146" s="330">
        <v>281066</v>
      </c>
      <c r="I146" s="330">
        <v>0</v>
      </c>
      <c r="J146" s="330">
        <v>67641</v>
      </c>
      <c r="K146" s="312" t="s">
        <v>1068</v>
      </c>
      <c r="L146" s="295" t="s">
        <v>459</v>
      </c>
      <c r="N146" s="287" t="s">
        <v>15</v>
      </c>
      <c r="O146" s="287" t="s">
        <v>619</v>
      </c>
    </row>
    <row r="147" spans="1:15" s="282" customFormat="1" ht="12.75" customHeight="1" x14ac:dyDescent="0.2">
      <c r="A147" s="164" t="s">
        <v>1069</v>
      </c>
      <c r="B147" s="313" t="s">
        <v>713</v>
      </c>
      <c r="C147" s="313"/>
      <c r="D147" s="313"/>
      <c r="E147" s="313"/>
      <c r="F147" s="307">
        <v>41250</v>
      </c>
      <c r="G147" s="526">
        <v>3</v>
      </c>
      <c r="H147" s="330">
        <v>931687</v>
      </c>
      <c r="I147" s="330">
        <v>0</v>
      </c>
      <c r="J147" s="330">
        <v>293276</v>
      </c>
      <c r="K147" s="312" t="s">
        <v>1070</v>
      </c>
      <c r="L147" s="305" t="s">
        <v>1071</v>
      </c>
      <c r="M147" s="303"/>
      <c r="N147" s="287" t="s">
        <v>558</v>
      </c>
      <c r="O147" s="287" t="s">
        <v>815</v>
      </c>
    </row>
    <row r="148" spans="1:15" s="282" customFormat="1" ht="12.75" customHeight="1" x14ac:dyDescent="0.2">
      <c r="A148" s="164" t="s">
        <v>1072</v>
      </c>
      <c r="B148" s="313" t="s">
        <v>1073</v>
      </c>
      <c r="C148" s="313"/>
      <c r="D148" s="313"/>
      <c r="E148" s="313"/>
      <c r="F148" s="307">
        <v>41253</v>
      </c>
      <c r="G148" s="526">
        <v>3</v>
      </c>
      <c r="H148" s="330">
        <v>249643</v>
      </c>
      <c r="I148" s="330">
        <v>83666</v>
      </c>
      <c r="J148" s="330">
        <v>114027</v>
      </c>
      <c r="K148" s="312" t="s">
        <v>1075</v>
      </c>
      <c r="L148" s="305" t="s">
        <v>1074</v>
      </c>
      <c r="M148" s="303"/>
      <c r="N148" s="303" t="s">
        <v>511</v>
      </c>
      <c r="O148" s="303" t="s">
        <v>609</v>
      </c>
    </row>
    <row r="149" spans="1:15" s="282" customFormat="1" ht="12.75" customHeight="1" x14ac:dyDescent="0.2">
      <c r="A149" s="164" t="s">
        <v>1076</v>
      </c>
      <c r="B149" s="313" t="s">
        <v>1096</v>
      </c>
      <c r="C149" s="313" t="s">
        <v>1095</v>
      </c>
      <c r="D149" s="313"/>
      <c r="E149" s="313"/>
      <c r="F149" s="307">
        <v>41253</v>
      </c>
      <c r="G149" s="526">
        <v>2</v>
      </c>
      <c r="H149" s="330">
        <v>185566</v>
      </c>
      <c r="I149" s="330">
        <v>0</v>
      </c>
      <c r="J149" s="330">
        <v>63483</v>
      </c>
      <c r="K149" s="312" t="s">
        <v>1088</v>
      </c>
      <c r="L149" s="295" t="s">
        <v>70</v>
      </c>
      <c r="M149" s="278"/>
      <c r="N149" s="292" t="s">
        <v>608</v>
      </c>
      <c r="O149" s="293" t="s">
        <v>609</v>
      </c>
    </row>
    <row r="150" spans="1:15" s="282" customFormat="1" ht="12.75" customHeight="1" x14ac:dyDescent="0.2">
      <c r="A150" s="164" t="s">
        <v>1077</v>
      </c>
      <c r="B150" s="313" t="s">
        <v>954</v>
      </c>
      <c r="C150" s="313"/>
      <c r="D150" s="313"/>
      <c r="E150" s="313"/>
      <c r="F150" s="307">
        <v>41253</v>
      </c>
      <c r="G150" s="526">
        <v>3</v>
      </c>
      <c r="H150" s="330">
        <v>866506</v>
      </c>
      <c r="I150" s="330">
        <v>0</v>
      </c>
      <c r="J150" s="330">
        <v>250122</v>
      </c>
      <c r="K150" s="312" t="s">
        <v>1089</v>
      </c>
      <c r="L150" s="295" t="s">
        <v>70</v>
      </c>
      <c r="M150" s="303"/>
      <c r="N150" s="292" t="s">
        <v>460</v>
      </c>
      <c r="O150" s="293" t="s">
        <v>609</v>
      </c>
    </row>
    <row r="151" spans="1:15" s="282" customFormat="1" ht="12.75" customHeight="1" x14ac:dyDescent="0.2">
      <c r="A151" s="164" t="s">
        <v>1078</v>
      </c>
      <c r="B151" s="313" t="s">
        <v>750</v>
      </c>
      <c r="C151" s="313"/>
      <c r="D151" s="313"/>
      <c r="E151" s="313"/>
      <c r="F151" s="307">
        <v>41253</v>
      </c>
      <c r="G151" s="526">
        <v>3</v>
      </c>
      <c r="H151" s="330">
        <v>591966</v>
      </c>
      <c r="I151" s="330">
        <v>88333</v>
      </c>
      <c r="J151" s="330">
        <v>109364</v>
      </c>
      <c r="K151" s="312" t="s">
        <v>1090</v>
      </c>
      <c r="L151" s="305" t="s">
        <v>1091</v>
      </c>
      <c r="M151" s="303"/>
      <c r="N151" s="292" t="s">
        <v>608</v>
      </c>
      <c r="O151" s="293" t="s">
        <v>609</v>
      </c>
    </row>
    <row r="152" spans="1:15" s="282" customFormat="1" ht="12.75" customHeight="1" x14ac:dyDescent="0.2">
      <c r="A152" s="164" t="s">
        <v>1079</v>
      </c>
      <c r="B152" s="313" t="s">
        <v>613</v>
      </c>
      <c r="C152" s="313"/>
      <c r="D152" s="313"/>
      <c r="E152" s="313"/>
      <c r="F152" s="307">
        <v>41253</v>
      </c>
      <c r="G152" s="526">
        <v>2</v>
      </c>
      <c r="H152" s="330">
        <v>199008</v>
      </c>
      <c r="I152" s="330">
        <v>66821</v>
      </c>
      <c r="J152" s="330">
        <v>82731</v>
      </c>
      <c r="K152" s="312" t="s">
        <v>1092</v>
      </c>
      <c r="L152" s="305" t="s">
        <v>1091</v>
      </c>
      <c r="M152" s="303"/>
      <c r="N152" s="292" t="s">
        <v>608</v>
      </c>
      <c r="O152" s="293" t="s">
        <v>609</v>
      </c>
    </row>
    <row r="153" spans="1:15" s="282" customFormat="1" ht="12.75" customHeight="1" x14ac:dyDescent="0.2">
      <c r="A153" s="314" t="s">
        <v>1080</v>
      </c>
      <c r="B153" s="313" t="s">
        <v>891</v>
      </c>
      <c r="C153" s="313"/>
      <c r="D153" s="313"/>
      <c r="E153" s="313"/>
      <c r="F153" s="307">
        <v>41253</v>
      </c>
      <c r="G153" s="526">
        <v>3</v>
      </c>
      <c r="H153" s="330">
        <v>597166</v>
      </c>
      <c r="I153" s="330">
        <v>0</v>
      </c>
      <c r="J153" s="330">
        <v>54287</v>
      </c>
      <c r="K153" s="312" t="s">
        <v>1098</v>
      </c>
      <c r="L153" s="305" t="s">
        <v>1091</v>
      </c>
      <c r="M153" s="303"/>
      <c r="N153" s="292" t="s">
        <v>608</v>
      </c>
      <c r="O153" s="293" t="s">
        <v>609</v>
      </c>
    </row>
    <row r="154" spans="1:15" s="282" customFormat="1" ht="12.75" customHeight="1" x14ac:dyDescent="0.2">
      <c r="A154" s="314" t="s">
        <v>1081</v>
      </c>
      <c r="B154" s="313" t="s">
        <v>1094</v>
      </c>
      <c r="C154" s="313" t="s">
        <v>1097</v>
      </c>
      <c r="D154" s="313"/>
      <c r="E154" s="313"/>
      <c r="F154" s="307">
        <v>41253</v>
      </c>
      <c r="G154" s="526">
        <v>2</v>
      </c>
      <c r="H154" s="330">
        <v>59999</v>
      </c>
      <c r="I154" s="330">
        <v>31200</v>
      </c>
      <c r="J154" s="330">
        <v>31200</v>
      </c>
      <c r="K154" s="312" t="s">
        <v>1093</v>
      </c>
      <c r="L154" s="305" t="s">
        <v>1091</v>
      </c>
      <c r="M154" s="303"/>
      <c r="N154" s="292" t="s">
        <v>608</v>
      </c>
      <c r="O154" s="293" t="s">
        <v>609</v>
      </c>
    </row>
    <row r="155" spans="1:15" s="282" customFormat="1" ht="12.75" customHeight="1" x14ac:dyDescent="0.2">
      <c r="A155" s="314" t="s">
        <v>1082</v>
      </c>
      <c r="B155" s="313" t="s">
        <v>1083</v>
      </c>
      <c r="C155" s="282" t="s">
        <v>1111</v>
      </c>
      <c r="D155" s="313" t="s">
        <v>1105</v>
      </c>
      <c r="E155" s="313" t="s">
        <v>1112</v>
      </c>
      <c r="F155" s="307">
        <v>41257</v>
      </c>
      <c r="G155" s="526">
        <v>3</v>
      </c>
      <c r="H155" s="330">
        <v>499854</v>
      </c>
      <c r="I155" s="330">
        <v>0</v>
      </c>
      <c r="J155" s="330">
        <v>141805</v>
      </c>
      <c r="K155" s="312" t="s">
        <v>1113</v>
      </c>
      <c r="L155" s="295" t="s">
        <v>459</v>
      </c>
      <c r="M155" s="303"/>
      <c r="N155" s="287" t="s">
        <v>121</v>
      </c>
      <c r="O155" s="287" t="s">
        <v>121</v>
      </c>
    </row>
    <row r="156" spans="1:15" s="282" customFormat="1" ht="12.75" customHeight="1" x14ac:dyDescent="0.2">
      <c r="A156" s="314" t="s">
        <v>1084</v>
      </c>
      <c r="B156" s="313" t="s">
        <v>880</v>
      </c>
      <c r="C156" s="313"/>
      <c r="D156" s="313"/>
      <c r="E156" s="313"/>
      <c r="F156" s="307">
        <v>41254</v>
      </c>
      <c r="G156" s="526">
        <v>3</v>
      </c>
      <c r="H156" s="330">
        <v>354751</v>
      </c>
      <c r="I156" s="330">
        <v>0</v>
      </c>
      <c r="J156" s="330">
        <v>102829</v>
      </c>
      <c r="K156" s="312" t="s">
        <v>1102</v>
      </c>
      <c r="L156" s="295" t="s">
        <v>459</v>
      </c>
      <c r="M156" s="303" t="s">
        <v>1103</v>
      </c>
      <c r="N156" s="287" t="s">
        <v>1104</v>
      </c>
      <c r="O156" s="287" t="s">
        <v>619</v>
      </c>
    </row>
    <row r="157" spans="1:15" s="282" customFormat="1" ht="12.75" customHeight="1" x14ac:dyDescent="0.2">
      <c r="A157" s="164" t="s">
        <v>1085</v>
      </c>
      <c r="B157" s="313" t="s">
        <v>1086</v>
      </c>
      <c r="C157" s="313"/>
      <c r="D157" s="313"/>
      <c r="E157" s="313"/>
      <c r="F157" s="307">
        <v>41253</v>
      </c>
      <c r="G157" s="526">
        <v>3</v>
      </c>
      <c r="H157" s="330">
        <v>149340</v>
      </c>
      <c r="I157" s="330">
        <v>0</v>
      </c>
      <c r="J157" s="330">
        <v>51090</v>
      </c>
      <c r="K157" s="312" t="s">
        <v>1087</v>
      </c>
      <c r="L157" s="295" t="s">
        <v>459</v>
      </c>
      <c r="N157" s="287" t="s">
        <v>15</v>
      </c>
      <c r="O157" s="287" t="s">
        <v>619</v>
      </c>
    </row>
    <row r="158" spans="1:15" s="282" customFormat="1" ht="12.75" customHeight="1" x14ac:dyDescent="0.2">
      <c r="A158" s="164" t="s">
        <v>1101</v>
      </c>
      <c r="B158" s="313" t="s">
        <v>613</v>
      </c>
      <c r="C158" s="313"/>
      <c r="D158" s="313"/>
      <c r="E158" s="313"/>
      <c r="F158" s="307">
        <v>41197</v>
      </c>
      <c r="G158" s="526">
        <v>3</v>
      </c>
      <c r="H158" s="330">
        <v>10000</v>
      </c>
      <c r="I158" s="330">
        <v>5200</v>
      </c>
      <c r="J158" s="330">
        <v>0</v>
      </c>
      <c r="K158" s="316" t="s">
        <v>1100</v>
      </c>
      <c r="L158" s="305" t="s">
        <v>1099</v>
      </c>
      <c r="M158" s="303"/>
      <c r="N158" s="292" t="s">
        <v>608</v>
      </c>
      <c r="O158" s="293" t="s">
        <v>609</v>
      </c>
    </row>
    <row r="159" spans="1:15" s="282" customFormat="1" ht="12.75" customHeight="1" x14ac:dyDescent="0.2">
      <c r="A159" s="164" t="s">
        <v>1106</v>
      </c>
      <c r="B159" s="313" t="s">
        <v>1107</v>
      </c>
      <c r="C159" s="313"/>
      <c r="D159" s="313"/>
      <c r="E159" s="313"/>
      <c r="F159" s="307">
        <v>41257</v>
      </c>
      <c r="G159" s="526">
        <v>3</v>
      </c>
      <c r="H159" s="330">
        <v>489074</v>
      </c>
      <c r="I159" s="330">
        <v>0</v>
      </c>
      <c r="J159" s="330">
        <v>150342</v>
      </c>
      <c r="K159" s="312" t="s">
        <v>1108</v>
      </c>
      <c r="L159" s="295" t="s">
        <v>459</v>
      </c>
      <c r="M159" s="303"/>
      <c r="N159" s="292" t="s">
        <v>460</v>
      </c>
      <c r="O159" s="293" t="s">
        <v>609</v>
      </c>
    </row>
    <row r="160" spans="1:15" s="282" customFormat="1" ht="12.75" customHeight="1" x14ac:dyDescent="0.2">
      <c r="A160" s="164" t="s">
        <v>1109</v>
      </c>
      <c r="B160" s="313" t="s">
        <v>788</v>
      </c>
      <c r="C160" s="313"/>
      <c r="D160" s="313"/>
      <c r="E160" s="313"/>
      <c r="F160" s="307">
        <v>41257</v>
      </c>
      <c r="G160" s="526">
        <v>3</v>
      </c>
      <c r="H160" s="330">
        <v>469164</v>
      </c>
      <c r="I160" s="330">
        <v>0</v>
      </c>
      <c r="J160" s="330">
        <v>115184</v>
      </c>
      <c r="K160" s="315" t="s">
        <v>1110</v>
      </c>
      <c r="L160" s="295" t="s">
        <v>459</v>
      </c>
      <c r="M160" s="303"/>
      <c r="N160" s="292" t="s">
        <v>460</v>
      </c>
      <c r="O160" s="293" t="s">
        <v>609</v>
      </c>
    </row>
    <row r="161" spans="1:15" s="282" customFormat="1" ht="12.75" customHeight="1" x14ac:dyDescent="0.2">
      <c r="A161" s="164" t="s">
        <v>1114</v>
      </c>
      <c r="B161" s="313" t="s">
        <v>909</v>
      </c>
      <c r="C161" s="313"/>
      <c r="D161" s="313"/>
      <c r="E161" s="313"/>
      <c r="F161" s="307">
        <v>41257</v>
      </c>
      <c r="G161" s="526">
        <v>3</v>
      </c>
      <c r="H161" s="330">
        <v>249999</v>
      </c>
      <c r="I161" s="330">
        <v>0</v>
      </c>
      <c r="J161" s="330">
        <v>58723</v>
      </c>
      <c r="K161" s="315" t="s">
        <v>1115</v>
      </c>
      <c r="L161" s="295" t="s">
        <v>459</v>
      </c>
      <c r="M161" s="303"/>
      <c r="N161" s="292" t="s">
        <v>460</v>
      </c>
      <c r="O161" s="293" t="s">
        <v>609</v>
      </c>
    </row>
    <row r="162" spans="1:15" s="282" customFormat="1" ht="12.75" customHeight="1" x14ac:dyDescent="0.2">
      <c r="A162" s="164" t="s">
        <v>1116</v>
      </c>
      <c r="B162" s="313" t="s">
        <v>625</v>
      </c>
      <c r="C162" s="313"/>
      <c r="D162" s="313"/>
      <c r="E162" s="313"/>
      <c r="F162" s="307">
        <v>41260</v>
      </c>
      <c r="G162" s="526">
        <v>3</v>
      </c>
      <c r="H162" s="330">
        <v>499932</v>
      </c>
      <c r="I162" s="330">
        <v>0</v>
      </c>
      <c r="J162" s="330">
        <v>134339</v>
      </c>
      <c r="K162" s="317" t="s">
        <v>1142</v>
      </c>
      <c r="L162" s="295" t="s">
        <v>459</v>
      </c>
      <c r="M162" s="303"/>
      <c r="N162" s="292" t="s">
        <v>460</v>
      </c>
      <c r="O162" s="293" t="s">
        <v>609</v>
      </c>
    </row>
    <row r="163" spans="1:15" s="282" customFormat="1" ht="12.75" customHeight="1" x14ac:dyDescent="0.2">
      <c r="A163" s="164" t="s">
        <v>1117</v>
      </c>
      <c r="B163" s="313" t="s">
        <v>1086</v>
      </c>
      <c r="C163" s="313"/>
      <c r="D163" s="313"/>
      <c r="E163" s="313"/>
      <c r="F163" s="307">
        <v>41260</v>
      </c>
      <c r="G163" s="526">
        <v>3</v>
      </c>
      <c r="H163" s="330">
        <v>299072</v>
      </c>
      <c r="I163" s="330">
        <v>0</v>
      </c>
      <c r="J163" s="330">
        <v>82771</v>
      </c>
      <c r="K163" s="315" t="s">
        <v>1143</v>
      </c>
      <c r="L163" s="295" t="s">
        <v>459</v>
      </c>
      <c r="N163" s="287" t="s">
        <v>15</v>
      </c>
      <c r="O163" s="287" t="s">
        <v>619</v>
      </c>
    </row>
    <row r="164" spans="1:15" s="282" customFormat="1" ht="12.75" customHeight="1" x14ac:dyDescent="0.2">
      <c r="A164" s="164" t="s">
        <v>1118</v>
      </c>
      <c r="B164" s="313" t="s">
        <v>1126</v>
      </c>
      <c r="C164" s="313"/>
      <c r="D164" s="313"/>
      <c r="E164" s="313"/>
      <c r="F164" s="307">
        <v>41260</v>
      </c>
      <c r="G164" s="526">
        <v>3</v>
      </c>
      <c r="H164" s="330">
        <v>499896</v>
      </c>
      <c r="I164" s="352">
        <v>0</v>
      </c>
      <c r="J164" s="352">
        <v>133926</v>
      </c>
      <c r="K164" s="315" t="s">
        <v>1144</v>
      </c>
      <c r="L164" s="295" t="s">
        <v>459</v>
      </c>
      <c r="M164" s="303"/>
      <c r="N164" s="292" t="s">
        <v>462</v>
      </c>
      <c r="O164" s="292" t="s">
        <v>623</v>
      </c>
    </row>
    <row r="165" spans="1:15" s="282" customFormat="1" ht="12.75" customHeight="1" x14ac:dyDescent="0.2">
      <c r="A165" s="164" t="s">
        <v>1119</v>
      </c>
      <c r="B165" s="313" t="s">
        <v>907</v>
      </c>
      <c r="C165" s="313"/>
      <c r="D165" s="313"/>
      <c r="E165" s="313"/>
      <c r="F165" s="307">
        <v>41260</v>
      </c>
      <c r="G165" s="526">
        <v>3</v>
      </c>
      <c r="H165" s="330">
        <v>249703</v>
      </c>
      <c r="I165" s="352">
        <v>0</v>
      </c>
      <c r="J165" s="352">
        <v>66766</v>
      </c>
      <c r="K165" s="315" t="s">
        <v>1145</v>
      </c>
      <c r="L165" s="295" t="s">
        <v>459</v>
      </c>
      <c r="M165" s="303"/>
      <c r="N165" s="292" t="s">
        <v>462</v>
      </c>
      <c r="O165" s="292" t="s">
        <v>623</v>
      </c>
    </row>
    <row r="166" spans="1:15" s="282" customFormat="1" ht="12.75" customHeight="1" x14ac:dyDescent="0.2">
      <c r="A166" s="164" t="s">
        <v>1120</v>
      </c>
      <c r="B166" s="312" t="s">
        <v>621</v>
      </c>
      <c r="C166" s="312"/>
      <c r="D166" s="312"/>
      <c r="E166" s="312"/>
      <c r="F166" s="307">
        <v>41260</v>
      </c>
      <c r="G166" s="526">
        <v>3</v>
      </c>
      <c r="H166" s="330">
        <v>160744</v>
      </c>
      <c r="I166" s="352">
        <v>0</v>
      </c>
      <c r="J166" s="352">
        <v>37734</v>
      </c>
      <c r="K166" s="315" t="s">
        <v>1133</v>
      </c>
      <c r="L166" s="295" t="s">
        <v>459</v>
      </c>
      <c r="M166" s="303"/>
      <c r="N166" s="292" t="s">
        <v>462</v>
      </c>
      <c r="O166" s="292" t="s">
        <v>623</v>
      </c>
    </row>
    <row r="167" spans="1:15" s="282" customFormat="1" ht="12.75" customHeight="1" x14ac:dyDescent="0.2">
      <c r="A167" s="164" t="s">
        <v>1121</v>
      </c>
      <c r="B167" s="312" t="s">
        <v>1127</v>
      </c>
      <c r="C167" s="312"/>
      <c r="D167" s="312"/>
      <c r="E167" s="312"/>
      <c r="F167" s="307">
        <v>41260</v>
      </c>
      <c r="G167" s="526">
        <v>3</v>
      </c>
      <c r="H167" s="330">
        <v>249829</v>
      </c>
      <c r="I167" s="330">
        <v>0</v>
      </c>
      <c r="J167" s="330">
        <v>68495</v>
      </c>
      <c r="K167" s="315" t="s">
        <v>1134</v>
      </c>
      <c r="L167" s="295" t="s">
        <v>459</v>
      </c>
      <c r="M167" s="303"/>
      <c r="N167" s="292" t="s">
        <v>460</v>
      </c>
      <c r="O167" s="292" t="s">
        <v>609</v>
      </c>
    </row>
    <row r="168" spans="1:15" s="282" customFormat="1" ht="12.75" customHeight="1" x14ac:dyDescent="0.2">
      <c r="A168" s="164" t="s">
        <v>1122</v>
      </c>
      <c r="B168" s="313" t="s">
        <v>1128</v>
      </c>
      <c r="C168" s="313"/>
      <c r="D168" s="313"/>
      <c r="E168" s="313"/>
      <c r="F168" s="307">
        <v>41260</v>
      </c>
      <c r="G168" s="526">
        <v>3</v>
      </c>
      <c r="H168" s="330">
        <v>293119</v>
      </c>
      <c r="I168" s="330">
        <v>0</v>
      </c>
      <c r="J168" s="330">
        <v>79366</v>
      </c>
      <c r="K168" s="315" t="s">
        <v>1146</v>
      </c>
      <c r="L168" s="295" t="s">
        <v>459</v>
      </c>
      <c r="N168" s="287" t="s">
        <v>15</v>
      </c>
      <c r="O168" s="287" t="s">
        <v>619</v>
      </c>
    </row>
    <row r="169" spans="1:15" s="282" customFormat="1" ht="12.75" customHeight="1" x14ac:dyDescent="0.2">
      <c r="A169" s="164" t="s">
        <v>1123</v>
      </c>
      <c r="B169" s="313" t="s">
        <v>825</v>
      </c>
      <c r="C169" s="313"/>
      <c r="D169" s="313"/>
      <c r="E169" s="313"/>
      <c r="F169" s="307">
        <v>41260</v>
      </c>
      <c r="G169" s="526">
        <v>3</v>
      </c>
      <c r="H169" s="330">
        <v>549265</v>
      </c>
      <c r="I169" s="330">
        <v>110737</v>
      </c>
      <c r="J169" s="330">
        <v>147648</v>
      </c>
      <c r="K169" s="315" t="s">
        <v>1147</v>
      </c>
      <c r="L169" s="295" t="s">
        <v>459</v>
      </c>
      <c r="M169" s="278"/>
      <c r="N169" s="287" t="s">
        <v>573</v>
      </c>
      <c r="O169" s="287" t="s">
        <v>619</v>
      </c>
    </row>
    <row r="170" spans="1:15" s="282" customFormat="1" ht="12.75" customHeight="1" x14ac:dyDescent="0.2">
      <c r="A170" s="164" t="s">
        <v>1124</v>
      </c>
      <c r="B170" s="312" t="s">
        <v>658</v>
      </c>
      <c r="C170" s="312"/>
      <c r="D170" s="312"/>
      <c r="E170" s="312"/>
      <c r="F170" s="307">
        <v>41261</v>
      </c>
      <c r="G170" s="526">
        <v>2</v>
      </c>
      <c r="H170" s="330">
        <v>150000</v>
      </c>
      <c r="I170" s="330">
        <v>34851</v>
      </c>
      <c r="J170" s="330">
        <v>49947</v>
      </c>
      <c r="K170" s="315" t="s">
        <v>1148</v>
      </c>
      <c r="L170" s="295" t="s">
        <v>459</v>
      </c>
      <c r="N170" s="287" t="s">
        <v>22</v>
      </c>
      <c r="O170" s="287" t="s">
        <v>619</v>
      </c>
    </row>
    <row r="171" spans="1:15" s="282" customFormat="1" ht="12.75" customHeight="1" x14ac:dyDescent="0.2">
      <c r="A171" s="164" t="s">
        <v>1125</v>
      </c>
      <c r="B171" s="312" t="s">
        <v>1129</v>
      </c>
      <c r="C171" s="312"/>
      <c r="D171" s="312"/>
      <c r="E171" s="312"/>
      <c r="F171" s="307">
        <v>41260</v>
      </c>
      <c r="G171" s="526">
        <v>3</v>
      </c>
      <c r="H171" s="330">
        <v>202535</v>
      </c>
      <c r="I171" s="352">
        <v>0</v>
      </c>
      <c r="J171" s="352">
        <v>61950</v>
      </c>
      <c r="K171" s="315" t="s">
        <v>1132</v>
      </c>
      <c r="L171" s="295" t="s">
        <v>459</v>
      </c>
      <c r="M171" s="303"/>
      <c r="N171" s="292" t="s">
        <v>462</v>
      </c>
      <c r="O171" s="292" t="s">
        <v>623</v>
      </c>
    </row>
    <row r="172" spans="1:15" s="282" customFormat="1" ht="12.75" customHeight="1" x14ac:dyDescent="0.2">
      <c r="A172" s="164" t="s">
        <v>1130</v>
      </c>
      <c r="B172" s="313" t="s">
        <v>1131</v>
      </c>
      <c r="C172" s="313"/>
      <c r="D172" s="313"/>
      <c r="E172" s="313"/>
      <c r="F172" s="307">
        <v>41260</v>
      </c>
      <c r="G172" s="526">
        <v>3</v>
      </c>
      <c r="H172" s="330">
        <v>252525</v>
      </c>
      <c r="I172" s="330">
        <v>0</v>
      </c>
      <c r="J172" s="330">
        <v>66163</v>
      </c>
      <c r="K172" s="315" t="s">
        <v>1149</v>
      </c>
      <c r="L172" s="295" t="s">
        <v>459</v>
      </c>
      <c r="N172" s="287" t="s">
        <v>15</v>
      </c>
      <c r="O172" s="287" t="s">
        <v>619</v>
      </c>
    </row>
    <row r="173" spans="1:15" s="282" customFormat="1" ht="12.75" customHeight="1" x14ac:dyDescent="0.2">
      <c r="A173" s="164" t="s">
        <v>1135</v>
      </c>
      <c r="B173" s="312" t="s">
        <v>1136</v>
      </c>
      <c r="C173" s="312"/>
      <c r="D173" s="312"/>
      <c r="E173" s="312"/>
      <c r="F173" s="307">
        <v>41260</v>
      </c>
      <c r="G173" s="526">
        <v>3</v>
      </c>
      <c r="H173" s="330">
        <v>324881</v>
      </c>
      <c r="I173" s="352">
        <v>0</v>
      </c>
      <c r="J173" s="352">
        <v>99067</v>
      </c>
      <c r="K173" s="312" t="s">
        <v>1150</v>
      </c>
      <c r="L173" s="295" t="s">
        <v>459</v>
      </c>
      <c r="M173" s="303"/>
      <c r="N173" s="292" t="s">
        <v>462</v>
      </c>
      <c r="O173" s="292" t="s">
        <v>623</v>
      </c>
    </row>
    <row r="174" spans="1:15" s="282" customFormat="1" ht="12.75" customHeight="1" x14ac:dyDescent="0.2">
      <c r="A174" s="164" t="s">
        <v>1137</v>
      </c>
      <c r="B174" s="312" t="s">
        <v>1138</v>
      </c>
      <c r="C174" s="312"/>
      <c r="D174" s="312"/>
      <c r="E174" s="312"/>
      <c r="F174" s="307">
        <v>41260</v>
      </c>
      <c r="G174" s="526">
        <v>3</v>
      </c>
      <c r="H174" s="330">
        <v>490895</v>
      </c>
      <c r="I174" s="352">
        <v>0</v>
      </c>
      <c r="J174" s="352">
        <v>127140</v>
      </c>
      <c r="K174" s="312" t="s">
        <v>1151</v>
      </c>
      <c r="L174" s="295" t="s">
        <v>459</v>
      </c>
      <c r="M174" s="303"/>
      <c r="N174" s="292" t="s">
        <v>462</v>
      </c>
      <c r="O174" s="292" t="s">
        <v>623</v>
      </c>
    </row>
    <row r="175" spans="1:15" s="282" customFormat="1" ht="12.75" customHeight="1" x14ac:dyDescent="0.2">
      <c r="A175" s="164" t="s">
        <v>1139</v>
      </c>
      <c r="B175" s="312" t="s">
        <v>937</v>
      </c>
      <c r="C175" s="312"/>
      <c r="D175" s="312"/>
      <c r="E175" s="312"/>
      <c r="F175" s="307">
        <v>41260</v>
      </c>
      <c r="G175" s="526">
        <v>3</v>
      </c>
      <c r="H175" s="330">
        <v>325153</v>
      </c>
      <c r="I175" s="330">
        <v>0</v>
      </c>
      <c r="J175" s="330">
        <v>84434</v>
      </c>
      <c r="K175" s="312" t="s">
        <v>1152</v>
      </c>
      <c r="L175" s="295" t="s">
        <v>459</v>
      </c>
      <c r="M175" s="303"/>
      <c r="N175" s="292" t="s">
        <v>460</v>
      </c>
      <c r="O175" s="293" t="s">
        <v>609</v>
      </c>
    </row>
    <row r="176" spans="1:15" s="282" customFormat="1" ht="12.75" customHeight="1" x14ac:dyDescent="0.2">
      <c r="A176" s="164" t="s">
        <v>1140</v>
      </c>
      <c r="B176" s="312" t="s">
        <v>1141</v>
      </c>
      <c r="C176" s="312"/>
      <c r="D176" s="312"/>
      <c r="E176" s="312"/>
      <c r="F176" s="307">
        <v>41261</v>
      </c>
      <c r="G176" s="526">
        <v>5</v>
      </c>
      <c r="H176" s="330">
        <v>7422835</v>
      </c>
      <c r="I176" s="330">
        <v>0</v>
      </c>
      <c r="J176" s="330">
        <v>604457</v>
      </c>
      <c r="K176" s="312" t="s">
        <v>1154</v>
      </c>
      <c r="L176" s="295" t="s">
        <v>459</v>
      </c>
      <c r="M176" s="303"/>
      <c r="N176" s="292" t="s">
        <v>41</v>
      </c>
      <c r="O176" s="292" t="s">
        <v>41</v>
      </c>
    </row>
    <row r="177" spans="1:15" s="282" customFormat="1" ht="12.75" customHeight="1" x14ac:dyDescent="0.2">
      <c r="A177" s="164" t="s">
        <v>1155</v>
      </c>
      <c r="B177" s="312" t="s">
        <v>1156</v>
      </c>
      <c r="C177" s="312"/>
      <c r="D177" s="312"/>
      <c r="E177" s="312"/>
      <c r="F177" s="307">
        <v>41628</v>
      </c>
      <c r="G177" s="526">
        <v>1</v>
      </c>
      <c r="H177" s="330">
        <v>576329</v>
      </c>
      <c r="I177" s="330">
        <v>220053</v>
      </c>
      <c r="J177" s="330">
        <v>52394</v>
      </c>
      <c r="K177" s="312" t="s">
        <v>1157</v>
      </c>
      <c r="L177" s="295" t="s">
        <v>1158</v>
      </c>
      <c r="M177" s="303"/>
      <c r="N177" s="292" t="s">
        <v>1159</v>
      </c>
      <c r="O177" s="292" t="s">
        <v>48</v>
      </c>
    </row>
    <row r="178" spans="1:15" s="282" customFormat="1" ht="12.75" customHeight="1" x14ac:dyDescent="0.2">
      <c r="A178" s="288" t="s">
        <v>1160</v>
      </c>
      <c r="B178" s="274" t="s">
        <v>803</v>
      </c>
      <c r="C178" s="284"/>
      <c r="D178" s="284"/>
      <c r="E178" s="284"/>
      <c r="F178" s="289">
        <v>41218</v>
      </c>
      <c r="G178" s="292">
        <v>2</v>
      </c>
      <c r="H178" s="353">
        <v>225000</v>
      </c>
      <c r="I178" s="353">
        <v>0</v>
      </c>
      <c r="J178" s="353">
        <v>52019</v>
      </c>
      <c r="K178" s="220" t="s">
        <v>1161</v>
      </c>
      <c r="L178" s="295" t="s">
        <v>684</v>
      </c>
      <c r="M178" s="282" t="s">
        <v>1162</v>
      </c>
      <c r="N178" s="287" t="s">
        <v>15</v>
      </c>
      <c r="O178" s="287" t="s">
        <v>619</v>
      </c>
    </row>
    <row r="179" spans="1:15" s="282" customFormat="1" ht="12.75" customHeight="1" x14ac:dyDescent="0.2">
      <c r="A179" s="470" t="s">
        <v>1179</v>
      </c>
      <c r="B179" s="471" t="s">
        <v>655</v>
      </c>
      <c r="C179" s="284"/>
      <c r="D179" s="284"/>
      <c r="E179" s="284"/>
      <c r="F179" s="289">
        <v>41264</v>
      </c>
      <c r="G179" s="292">
        <v>1</v>
      </c>
      <c r="H179" s="353">
        <v>12000</v>
      </c>
      <c r="I179" s="353">
        <v>4234</v>
      </c>
      <c r="J179" s="353">
        <v>4234</v>
      </c>
      <c r="K179" s="220" t="s">
        <v>1163</v>
      </c>
      <c r="L179" s="295" t="s">
        <v>1164</v>
      </c>
      <c r="N179" s="287" t="s">
        <v>558</v>
      </c>
      <c r="O179" s="287" t="s">
        <v>609</v>
      </c>
    </row>
    <row r="180" spans="1:15" s="400" customFormat="1" ht="12.75" customHeight="1" x14ac:dyDescent="0.2">
      <c r="A180" s="397" t="s">
        <v>1165</v>
      </c>
      <c r="B180" s="329" t="s">
        <v>1167</v>
      </c>
      <c r="C180" s="163"/>
      <c r="D180" s="163"/>
      <c r="E180" s="163"/>
      <c r="F180" s="399">
        <v>41275</v>
      </c>
      <c r="G180" s="338"/>
      <c r="H180" s="339">
        <v>678429</v>
      </c>
      <c r="I180" s="339">
        <v>0</v>
      </c>
      <c r="J180" s="339">
        <v>50254</v>
      </c>
      <c r="K180" s="404" t="s">
        <v>1168</v>
      </c>
      <c r="L180" s="400" t="s">
        <v>1170</v>
      </c>
      <c r="N180" s="400" t="s">
        <v>1171</v>
      </c>
      <c r="O180" s="400" t="s">
        <v>1171</v>
      </c>
    </row>
    <row r="181" spans="1:15" s="400" customFormat="1" ht="12.75" customHeight="1" x14ac:dyDescent="0.2">
      <c r="A181" s="397" t="s">
        <v>1166</v>
      </c>
      <c r="B181" s="381" t="s">
        <v>1167</v>
      </c>
      <c r="C181" s="163"/>
      <c r="D181" s="163"/>
      <c r="E181" s="163"/>
      <c r="F181" s="399">
        <v>41275</v>
      </c>
      <c r="G181" s="338"/>
      <c r="H181" s="339">
        <v>450000</v>
      </c>
      <c r="I181" s="339">
        <v>546475</v>
      </c>
      <c r="J181" s="339"/>
      <c r="K181" s="404" t="s">
        <v>1169</v>
      </c>
      <c r="L181" s="400" t="s">
        <v>1170</v>
      </c>
      <c r="N181" s="400" t="s">
        <v>1171</v>
      </c>
      <c r="O181" s="400" t="s">
        <v>1171</v>
      </c>
    </row>
    <row r="182" spans="1:15" s="400" customFormat="1" ht="12.75" customHeight="1" x14ac:dyDescent="0.2">
      <c r="A182" s="397" t="s">
        <v>1172</v>
      </c>
      <c r="B182" s="381" t="s">
        <v>863</v>
      </c>
      <c r="C182" s="163"/>
      <c r="D182" s="163"/>
      <c r="E182" s="163"/>
      <c r="F182" s="399">
        <v>41278</v>
      </c>
      <c r="G182" s="338"/>
      <c r="H182" s="339">
        <v>425000</v>
      </c>
      <c r="I182" s="339">
        <v>133879</v>
      </c>
      <c r="J182" s="339">
        <v>178506</v>
      </c>
      <c r="K182" s="404" t="s">
        <v>1174</v>
      </c>
      <c r="L182" s="400" t="s">
        <v>1175</v>
      </c>
      <c r="N182" s="400" t="s">
        <v>1176</v>
      </c>
      <c r="O182" s="400" t="s">
        <v>609</v>
      </c>
    </row>
    <row r="183" spans="1:15" s="400" customFormat="1" ht="12.75" customHeight="1" x14ac:dyDescent="0.2">
      <c r="A183" s="397" t="s">
        <v>1178</v>
      </c>
      <c r="B183" s="381" t="s">
        <v>1167</v>
      </c>
      <c r="C183" s="163"/>
      <c r="D183" s="163"/>
      <c r="E183" s="163"/>
      <c r="F183" s="327">
        <v>41275</v>
      </c>
      <c r="G183" s="325"/>
      <c r="H183" s="338">
        <v>9720</v>
      </c>
      <c r="I183" s="338">
        <v>0</v>
      </c>
      <c r="J183" s="339">
        <v>720</v>
      </c>
      <c r="K183" s="328" t="s">
        <v>1177</v>
      </c>
      <c r="L183" s="400" t="s">
        <v>1170</v>
      </c>
      <c r="N183" s="400" t="s">
        <v>1171</v>
      </c>
      <c r="O183" s="400" t="s">
        <v>1171</v>
      </c>
    </row>
    <row r="184" spans="1:15" s="396" customFormat="1" ht="12.75" customHeight="1" x14ac:dyDescent="0.2">
      <c r="A184" s="397" t="s">
        <v>1181</v>
      </c>
      <c r="B184" s="381" t="s">
        <v>937</v>
      </c>
      <c r="C184" s="337"/>
      <c r="D184" s="337"/>
      <c r="E184" s="337"/>
      <c r="F184" s="327">
        <v>41284</v>
      </c>
      <c r="G184" s="526">
        <v>3</v>
      </c>
      <c r="H184" s="338">
        <v>298433</v>
      </c>
      <c r="I184" s="338">
        <v>0</v>
      </c>
      <c r="J184" s="339">
        <v>75292</v>
      </c>
      <c r="K184" s="337" t="s">
        <v>1182</v>
      </c>
      <c r="L184" s="334" t="s">
        <v>459</v>
      </c>
      <c r="M184" s="335"/>
      <c r="N184" s="402" t="s">
        <v>460</v>
      </c>
      <c r="O184" s="403" t="s">
        <v>609</v>
      </c>
    </row>
    <row r="185" spans="1:15" s="396" customFormat="1" ht="12.75" customHeight="1" x14ac:dyDescent="0.2">
      <c r="A185" s="397" t="s">
        <v>1183</v>
      </c>
      <c r="B185" s="381" t="s">
        <v>1184</v>
      </c>
      <c r="C185" s="337"/>
      <c r="D185" s="337"/>
      <c r="E185" s="337"/>
      <c r="F185" s="327">
        <v>41288</v>
      </c>
      <c r="G185" s="526">
        <v>3</v>
      </c>
      <c r="H185" s="338">
        <v>399397</v>
      </c>
      <c r="I185" s="338">
        <v>0</v>
      </c>
      <c r="J185" s="339">
        <v>102425</v>
      </c>
      <c r="K185" s="337" t="s">
        <v>1185</v>
      </c>
      <c r="L185" s="334" t="s">
        <v>459</v>
      </c>
      <c r="M185" s="335"/>
      <c r="N185" s="402" t="s">
        <v>571</v>
      </c>
      <c r="O185" s="403" t="s">
        <v>619</v>
      </c>
    </row>
    <row r="186" spans="1:15" s="396" customFormat="1" ht="12.75" customHeight="1" x14ac:dyDescent="0.2">
      <c r="A186" s="397" t="s">
        <v>1186</v>
      </c>
      <c r="B186" s="381" t="s">
        <v>762</v>
      </c>
      <c r="C186" s="337"/>
      <c r="D186" s="337"/>
      <c r="E186" s="337"/>
      <c r="F186" s="327">
        <v>41288</v>
      </c>
      <c r="G186" s="526">
        <v>2</v>
      </c>
      <c r="H186" s="338">
        <v>585858</v>
      </c>
      <c r="I186" s="338">
        <v>0</v>
      </c>
      <c r="J186" s="339">
        <v>106893</v>
      </c>
      <c r="K186" s="337" t="s">
        <v>1187</v>
      </c>
      <c r="L186" s="334" t="s">
        <v>459</v>
      </c>
      <c r="M186" s="335"/>
      <c r="N186" s="402" t="s">
        <v>573</v>
      </c>
      <c r="O186" s="403" t="s">
        <v>619</v>
      </c>
    </row>
    <row r="187" spans="1:15" s="396" customFormat="1" ht="12.75" customHeight="1" x14ac:dyDescent="0.2">
      <c r="A187" s="397" t="s">
        <v>1188</v>
      </c>
      <c r="B187" s="381" t="s">
        <v>1189</v>
      </c>
      <c r="C187" s="337"/>
      <c r="D187" s="337"/>
      <c r="E187" s="337"/>
      <c r="F187" s="327">
        <v>41289</v>
      </c>
      <c r="G187" s="526">
        <v>1</v>
      </c>
      <c r="H187" s="338">
        <v>44999</v>
      </c>
      <c r="I187" s="338">
        <v>0</v>
      </c>
      <c r="J187" s="339">
        <v>5183</v>
      </c>
      <c r="K187" s="337" t="s">
        <v>1190</v>
      </c>
      <c r="L187" s="334" t="s">
        <v>859</v>
      </c>
      <c r="M187" s="335"/>
      <c r="N187" s="402" t="s">
        <v>547</v>
      </c>
      <c r="O187" s="403" t="s">
        <v>619</v>
      </c>
    </row>
    <row r="188" spans="1:15" s="396" customFormat="1" ht="12.75" customHeight="1" x14ac:dyDescent="0.2">
      <c r="A188" s="397" t="s">
        <v>1191</v>
      </c>
      <c r="B188" s="329" t="s">
        <v>613</v>
      </c>
      <c r="C188" s="408"/>
      <c r="D188" s="408"/>
      <c r="E188" s="408"/>
      <c r="F188" s="327">
        <v>41289</v>
      </c>
      <c r="G188" s="526">
        <v>3</v>
      </c>
      <c r="H188" s="338">
        <v>297819</v>
      </c>
      <c r="I188" s="338">
        <v>100349</v>
      </c>
      <c r="J188" s="339">
        <v>124242</v>
      </c>
      <c r="K188" s="337" t="s">
        <v>719</v>
      </c>
      <c r="L188" s="336" t="s">
        <v>1192</v>
      </c>
      <c r="M188" s="335"/>
      <c r="N188" s="402" t="s">
        <v>608</v>
      </c>
      <c r="O188" s="403" t="s">
        <v>609</v>
      </c>
    </row>
    <row r="189" spans="1:15" s="396" customFormat="1" ht="12.75" customHeight="1" x14ac:dyDescent="0.2">
      <c r="A189" s="397" t="s">
        <v>1193</v>
      </c>
      <c r="B189" s="381" t="s">
        <v>1073</v>
      </c>
      <c r="C189" s="408"/>
      <c r="D189" s="408"/>
      <c r="E189" s="408"/>
      <c r="F189" s="327">
        <v>41290</v>
      </c>
      <c r="G189" s="526">
        <v>1</v>
      </c>
      <c r="H189" s="338">
        <v>49995</v>
      </c>
      <c r="I189" s="338">
        <v>50019</v>
      </c>
      <c r="J189" s="339">
        <v>4545</v>
      </c>
      <c r="K189" s="337" t="s">
        <v>1194</v>
      </c>
      <c r="L189" s="336" t="s">
        <v>91</v>
      </c>
      <c r="M189" s="335"/>
      <c r="N189" s="402" t="s">
        <v>511</v>
      </c>
      <c r="O189" s="403" t="s">
        <v>609</v>
      </c>
    </row>
    <row r="190" spans="1:15" s="396" customFormat="1" ht="12.75" customHeight="1" x14ac:dyDescent="0.2">
      <c r="A190" s="397" t="s">
        <v>1195</v>
      </c>
      <c r="B190" s="329" t="s">
        <v>1196</v>
      </c>
      <c r="C190" s="408"/>
      <c r="D190" s="408"/>
      <c r="E190" s="408"/>
      <c r="F190" s="327">
        <v>41290</v>
      </c>
      <c r="G190" s="526">
        <v>1</v>
      </c>
      <c r="H190" s="338">
        <v>60000</v>
      </c>
      <c r="I190" s="338">
        <v>22909</v>
      </c>
      <c r="J190" s="339">
        <v>5455</v>
      </c>
      <c r="K190" s="337" t="s">
        <v>1197</v>
      </c>
      <c r="L190" s="336" t="s">
        <v>91</v>
      </c>
      <c r="M190" s="335"/>
      <c r="N190" s="402" t="s">
        <v>511</v>
      </c>
      <c r="O190" s="403" t="s">
        <v>609</v>
      </c>
    </row>
    <row r="191" spans="1:15" s="396" customFormat="1" ht="12.75" customHeight="1" x14ac:dyDescent="0.2">
      <c r="A191" s="397" t="s">
        <v>1198</v>
      </c>
      <c r="B191" s="401" t="s">
        <v>1199</v>
      </c>
      <c r="C191" s="408"/>
      <c r="D191" s="408"/>
      <c r="E191" s="408"/>
      <c r="F191" s="327">
        <v>41290</v>
      </c>
      <c r="G191" s="526">
        <v>1</v>
      </c>
      <c r="H191" s="338">
        <v>26663</v>
      </c>
      <c r="I191" s="338">
        <v>0</v>
      </c>
      <c r="J191" s="339">
        <v>9121</v>
      </c>
      <c r="K191" s="337" t="s">
        <v>1200</v>
      </c>
      <c r="L191" s="336" t="s">
        <v>91</v>
      </c>
      <c r="M191" s="335"/>
      <c r="N191" s="402" t="s">
        <v>511</v>
      </c>
      <c r="O191" s="403" t="s">
        <v>609</v>
      </c>
    </row>
    <row r="192" spans="1:15" s="396" customFormat="1" ht="12.75" customHeight="1" x14ac:dyDescent="0.2">
      <c r="A192" s="397" t="s">
        <v>1201</v>
      </c>
      <c r="B192" s="401" t="s">
        <v>1017</v>
      </c>
      <c r="C192" s="408"/>
      <c r="D192" s="408"/>
      <c r="E192" s="408"/>
      <c r="F192" s="327">
        <v>41291</v>
      </c>
      <c r="G192" s="526">
        <v>1</v>
      </c>
      <c r="H192" s="338">
        <v>4500</v>
      </c>
      <c r="I192" s="338">
        <v>0</v>
      </c>
      <c r="J192" s="339">
        <v>1540</v>
      </c>
      <c r="K192" s="337" t="s">
        <v>1202</v>
      </c>
      <c r="L192" s="336" t="s">
        <v>1203</v>
      </c>
      <c r="M192" s="335"/>
      <c r="N192" s="402" t="s">
        <v>511</v>
      </c>
      <c r="O192" s="403" t="s">
        <v>609</v>
      </c>
    </row>
    <row r="193" spans="1:17" s="396" customFormat="1" ht="12.75" customHeight="1" x14ac:dyDescent="0.2">
      <c r="A193" s="332" t="s">
        <v>1211</v>
      </c>
      <c r="B193" s="274" t="s">
        <v>621</v>
      </c>
      <c r="C193" s="285"/>
      <c r="D193" s="285"/>
      <c r="E193" s="285"/>
      <c r="F193" s="399">
        <v>41304</v>
      </c>
      <c r="G193" s="296">
        <v>2</v>
      </c>
      <c r="H193" s="338">
        <v>172092</v>
      </c>
      <c r="I193" s="338">
        <v>0</v>
      </c>
      <c r="J193" s="339">
        <v>58873</v>
      </c>
      <c r="K193" s="404" t="s">
        <v>1214</v>
      </c>
      <c r="L193" s="334" t="s">
        <v>70</v>
      </c>
      <c r="M193" s="395"/>
      <c r="N193" s="395" t="s">
        <v>462</v>
      </c>
      <c r="O193" s="395" t="s">
        <v>623</v>
      </c>
    </row>
    <row r="194" spans="1:17" s="396" customFormat="1" ht="12.75" customHeight="1" x14ac:dyDescent="0.2">
      <c r="A194" s="332" t="s">
        <v>1212</v>
      </c>
      <c r="B194" s="408" t="s">
        <v>625</v>
      </c>
      <c r="C194" s="408"/>
      <c r="D194" s="408"/>
      <c r="E194" s="408"/>
      <c r="F194" s="327">
        <v>41303</v>
      </c>
      <c r="G194" s="526">
        <v>3</v>
      </c>
      <c r="H194" s="330">
        <v>499936</v>
      </c>
      <c r="I194" s="330">
        <v>0</v>
      </c>
      <c r="J194" s="330">
        <v>137086</v>
      </c>
      <c r="K194" s="315" t="s">
        <v>1213</v>
      </c>
      <c r="L194" s="334" t="s">
        <v>459</v>
      </c>
      <c r="M194" s="335"/>
      <c r="N194" s="402" t="s">
        <v>460</v>
      </c>
      <c r="O194" s="403" t="s">
        <v>609</v>
      </c>
    </row>
    <row r="195" spans="1:17" s="396" customFormat="1" ht="12.75" customHeight="1" x14ac:dyDescent="0.2">
      <c r="A195" s="397" t="s">
        <v>1205</v>
      </c>
      <c r="B195" s="329" t="s">
        <v>1206</v>
      </c>
      <c r="C195" s="408" t="s">
        <v>1207</v>
      </c>
      <c r="D195" s="408"/>
      <c r="E195" s="408"/>
      <c r="F195" s="327">
        <v>41297</v>
      </c>
      <c r="G195" s="526">
        <v>2</v>
      </c>
      <c r="H195" s="338">
        <v>42000</v>
      </c>
      <c r="I195" s="338">
        <v>0</v>
      </c>
      <c r="J195" s="339">
        <v>0</v>
      </c>
      <c r="K195" s="337" t="s">
        <v>1208</v>
      </c>
      <c r="L195" s="336" t="s">
        <v>1209</v>
      </c>
      <c r="M195" s="335"/>
      <c r="N195" s="402" t="s">
        <v>1210</v>
      </c>
      <c r="O195" s="402" t="s">
        <v>1210</v>
      </c>
    </row>
    <row r="196" spans="1:17" s="396" customFormat="1" ht="12.75" customHeight="1" x14ac:dyDescent="0.2">
      <c r="A196" s="332" t="s">
        <v>1215</v>
      </c>
      <c r="B196" s="408" t="s">
        <v>1216</v>
      </c>
      <c r="C196" s="408"/>
      <c r="D196" s="408"/>
      <c r="E196" s="408"/>
      <c r="F196" s="399">
        <v>41304</v>
      </c>
      <c r="G196" s="526">
        <v>3</v>
      </c>
      <c r="H196" s="338">
        <v>164688</v>
      </c>
      <c r="I196" s="338">
        <v>0</v>
      </c>
      <c r="J196" s="339">
        <v>47854</v>
      </c>
      <c r="K196" s="315" t="s">
        <v>1218</v>
      </c>
      <c r="L196" s="334" t="s">
        <v>459</v>
      </c>
      <c r="M196" s="335"/>
      <c r="N196" s="402" t="s">
        <v>547</v>
      </c>
      <c r="O196" s="403" t="s">
        <v>619</v>
      </c>
    </row>
    <row r="197" spans="1:17" s="396" customFormat="1" ht="12.75" customHeight="1" x14ac:dyDescent="0.2">
      <c r="A197" s="397" t="s">
        <v>1219</v>
      </c>
      <c r="B197" s="329" t="s">
        <v>990</v>
      </c>
      <c r="C197" s="408"/>
      <c r="D197" s="408"/>
      <c r="E197" s="408"/>
      <c r="F197" s="327">
        <v>13113</v>
      </c>
      <c r="G197" s="526">
        <v>1</v>
      </c>
      <c r="H197" s="338">
        <v>36818</v>
      </c>
      <c r="I197" s="338">
        <v>43358</v>
      </c>
      <c r="J197" s="339">
        <v>19092</v>
      </c>
      <c r="K197" s="337" t="s">
        <v>1220</v>
      </c>
      <c r="L197" s="336" t="s">
        <v>459</v>
      </c>
      <c r="M197" s="335" t="s">
        <v>1221</v>
      </c>
      <c r="N197" s="402" t="s">
        <v>511</v>
      </c>
      <c r="O197" s="402" t="s">
        <v>609</v>
      </c>
    </row>
    <row r="198" spans="1:17" s="396" customFormat="1" ht="12.75" customHeight="1" x14ac:dyDescent="0.2">
      <c r="A198" s="332" t="s">
        <v>1222</v>
      </c>
      <c r="B198" s="408" t="s">
        <v>1223</v>
      </c>
      <c r="C198" s="408"/>
      <c r="D198" s="408"/>
      <c r="E198" s="337"/>
      <c r="F198" s="399">
        <v>41305</v>
      </c>
      <c r="G198" s="526">
        <v>5</v>
      </c>
      <c r="H198" s="338">
        <v>997660</v>
      </c>
      <c r="I198" s="338">
        <v>0</v>
      </c>
      <c r="J198" s="339">
        <v>155747</v>
      </c>
      <c r="K198" s="337" t="s">
        <v>1230</v>
      </c>
      <c r="L198" s="334" t="s">
        <v>459</v>
      </c>
      <c r="M198" s="335"/>
      <c r="N198" s="402" t="s">
        <v>15</v>
      </c>
      <c r="O198" s="403" t="s">
        <v>619</v>
      </c>
    </row>
    <row r="199" spans="1:17" s="396" customFormat="1" ht="12.75" customHeight="1" x14ac:dyDescent="0.2">
      <c r="A199" s="332" t="s">
        <v>1224</v>
      </c>
      <c r="B199" s="337" t="s">
        <v>702</v>
      </c>
      <c r="C199" s="408"/>
      <c r="D199" s="408"/>
      <c r="E199" s="337"/>
      <c r="F199" s="399">
        <v>41299</v>
      </c>
      <c r="G199" s="526">
        <v>1</v>
      </c>
      <c r="H199" s="338">
        <v>80839</v>
      </c>
      <c r="I199" s="338">
        <v>0</v>
      </c>
      <c r="J199" s="339">
        <v>27655</v>
      </c>
      <c r="K199" s="337" t="s">
        <v>1231</v>
      </c>
      <c r="L199" s="336" t="s">
        <v>1232</v>
      </c>
      <c r="M199" s="335"/>
      <c r="N199" s="402" t="s">
        <v>608</v>
      </c>
      <c r="O199" s="403" t="s">
        <v>609</v>
      </c>
    </row>
    <row r="200" spans="1:17" s="396" customFormat="1" ht="12.75" customHeight="1" x14ac:dyDescent="0.2">
      <c r="A200" s="397" t="s">
        <v>1225</v>
      </c>
      <c r="B200" s="329" t="s">
        <v>871</v>
      </c>
      <c r="C200" s="401" t="s">
        <v>1062</v>
      </c>
      <c r="D200" s="408"/>
      <c r="E200" s="408"/>
      <c r="F200" s="327">
        <v>41305</v>
      </c>
      <c r="G200" s="526">
        <v>1</v>
      </c>
      <c r="H200" s="338">
        <v>50000</v>
      </c>
      <c r="I200" s="338">
        <v>54222</v>
      </c>
      <c r="J200" s="339">
        <v>0</v>
      </c>
      <c r="K200" s="337" t="s">
        <v>1226</v>
      </c>
      <c r="L200" s="336" t="s">
        <v>627</v>
      </c>
      <c r="M200" s="335"/>
      <c r="N200" s="402" t="s">
        <v>44</v>
      </c>
      <c r="O200" s="402" t="s">
        <v>44</v>
      </c>
    </row>
    <row r="201" spans="1:17" s="274" customFormat="1" ht="12.75" customHeight="1" x14ac:dyDescent="0.2">
      <c r="A201" s="239" t="s">
        <v>1227</v>
      </c>
      <c r="B201" s="238" t="s">
        <v>750</v>
      </c>
      <c r="C201" s="237"/>
      <c r="D201" s="237"/>
      <c r="E201" s="237"/>
      <c r="F201" s="241">
        <v>41136</v>
      </c>
      <c r="G201" s="334">
        <v>3</v>
      </c>
      <c r="H201" s="338">
        <v>300000</v>
      </c>
      <c r="I201" s="338">
        <v>75540</v>
      </c>
      <c r="J201" s="339">
        <v>122753</v>
      </c>
      <c r="K201" s="238" t="s">
        <v>1233</v>
      </c>
      <c r="L201" s="334" t="s">
        <v>1234</v>
      </c>
      <c r="M201" s="238"/>
      <c r="N201" s="402" t="s">
        <v>608</v>
      </c>
      <c r="O201" s="403" t="s">
        <v>609</v>
      </c>
    </row>
    <row r="202" spans="1:17" s="274" customFormat="1" ht="12.75" customHeight="1" x14ac:dyDescent="0.2">
      <c r="A202" s="475" t="s">
        <v>1228</v>
      </c>
      <c r="B202" s="476" t="s">
        <v>1229</v>
      </c>
      <c r="C202" s="237"/>
      <c r="D202" s="237"/>
      <c r="E202" s="237"/>
      <c r="F202" s="241">
        <v>41268</v>
      </c>
      <c r="G202" s="334">
        <v>1</v>
      </c>
      <c r="H202" s="338">
        <v>123010</v>
      </c>
      <c r="I202" s="240">
        <v>0</v>
      </c>
      <c r="J202" s="339">
        <v>35131</v>
      </c>
      <c r="K202" s="238" t="s">
        <v>1235</v>
      </c>
      <c r="L202" s="334" t="s">
        <v>459</v>
      </c>
      <c r="M202" s="238"/>
      <c r="N202" s="402" t="s">
        <v>41</v>
      </c>
      <c r="O202" s="403" t="s">
        <v>41</v>
      </c>
    </row>
    <row r="203" spans="1:17" s="396" customFormat="1" ht="12.75" customHeight="1" x14ac:dyDescent="0.2">
      <c r="A203" s="397" t="s">
        <v>1236</v>
      </c>
      <c r="B203" s="404" t="s">
        <v>1141</v>
      </c>
      <c r="C203" s="404" t="s">
        <v>1246</v>
      </c>
      <c r="D203" s="404"/>
      <c r="E203" s="404"/>
      <c r="F203" s="399">
        <v>41306</v>
      </c>
      <c r="G203" s="527">
        <v>1</v>
      </c>
      <c r="H203" s="409">
        <v>5000</v>
      </c>
      <c r="I203" s="409">
        <v>2600</v>
      </c>
      <c r="J203" s="409">
        <v>2600</v>
      </c>
      <c r="K203" s="337" t="s">
        <v>1244</v>
      </c>
      <c r="L203" s="402" t="s">
        <v>1245</v>
      </c>
      <c r="M203" s="395"/>
      <c r="N203" s="402" t="s">
        <v>41</v>
      </c>
      <c r="O203" s="402" t="s">
        <v>41</v>
      </c>
      <c r="P203" s="405"/>
      <c r="Q203" s="405"/>
    </row>
    <row r="204" spans="1:17" s="396" customFormat="1" ht="12.75" customHeight="1" x14ac:dyDescent="0.2">
      <c r="A204" s="397" t="s">
        <v>1239</v>
      </c>
      <c r="B204" s="404" t="s">
        <v>1141</v>
      </c>
      <c r="C204" s="404" t="s">
        <v>1247</v>
      </c>
      <c r="D204" s="404"/>
      <c r="E204" s="404"/>
      <c r="F204" s="399">
        <v>41306</v>
      </c>
      <c r="G204" s="527">
        <v>1</v>
      </c>
      <c r="H204" s="409">
        <v>5000</v>
      </c>
      <c r="I204" s="409">
        <v>2600</v>
      </c>
      <c r="J204" s="409">
        <v>2600</v>
      </c>
      <c r="K204" s="337" t="s">
        <v>1253</v>
      </c>
      <c r="L204" s="402" t="s">
        <v>1245</v>
      </c>
      <c r="M204" s="395"/>
      <c r="N204" s="402" t="s">
        <v>41</v>
      </c>
      <c r="O204" s="402" t="s">
        <v>41</v>
      </c>
      <c r="P204" s="405"/>
      <c r="Q204" s="405"/>
    </row>
    <row r="205" spans="1:17" s="396" customFormat="1" ht="12.75" customHeight="1" x14ac:dyDescent="0.2">
      <c r="A205" s="397" t="s">
        <v>1240</v>
      </c>
      <c r="B205" s="404" t="s">
        <v>1141</v>
      </c>
      <c r="C205" s="404" t="s">
        <v>1248</v>
      </c>
      <c r="D205" s="404"/>
      <c r="E205" s="404"/>
      <c r="F205" s="399">
        <v>41306</v>
      </c>
      <c r="G205" s="527">
        <v>1</v>
      </c>
      <c r="H205" s="409">
        <v>5000</v>
      </c>
      <c r="I205" s="409">
        <v>2600</v>
      </c>
      <c r="J205" s="409">
        <v>2600</v>
      </c>
      <c r="K205" s="337" t="s">
        <v>1254</v>
      </c>
      <c r="L205" s="402" t="s">
        <v>1245</v>
      </c>
      <c r="M205" s="395"/>
      <c r="N205" s="402" t="s">
        <v>41</v>
      </c>
      <c r="O205" s="402" t="s">
        <v>41</v>
      </c>
      <c r="P205" s="405"/>
      <c r="Q205" s="405"/>
    </row>
    <row r="206" spans="1:17" s="396" customFormat="1" ht="12.75" customHeight="1" x14ac:dyDescent="0.2">
      <c r="A206" s="397" t="s">
        <v>1241</v>
      </c>
      <c r="B206" s="404" t="s">
        <v>1141</v>
      </c>
      <c r="C206" s="404" t="s">
        <v>1249</v>
      </c>
      <c r="D206" s="404"/>
      <c r="E206" s="404"/>
      <c r="F206" s="399">
        <v>41306</v>
      </c>
      <c r="G206" s="527">
        <v>1</v>
      </c>
      <c r="H206" s="409">
        <v>5000</v>
      </c>
      <c r="I206" s="409">
        <v>2600</v>
      </c>
      <c r="J206" s="409">
        <v>2600</v>
      </c>
      <c r="K206" s="337" t="s">
        <v>1255</v>
      </c>
      <c r="L206" s="402" t="s">
        <v>1245</v>
      </c>
      <c r="M206" s="395"/>
      <c r="N206" s="402" t="s">
        <v>41</v>
      </c>
      <c r="O206" s="402" t="s">
        <v>41</v>
      </c>
      <c r="P206" s="405"/>
      <c r="Q206" s="405"/>
    </row>
    <row r="207" spans="1:17" s="342" customFormat="1" ht="12.75" customHeight="1" x14ac:dyDescent="0.2">
      <c r="A207" s="397" t="s">
        <v>1242</v>
      </c>
      <c r="B207" s="405" t="s">
        <v>1237</v>
      </c>
      <c r="C207" s="404" t="s">
        <v>1250</v>
      </c>
      <c r="D207" s="340"/>
      <c r="E207" s="340"/>
      <c r="F207" s="399">
        <v>41306</v>
      </c>
      <c r="G207" s="400">
        <v>1</v>
      </c>
      <c r="H207" s="409">
        <v>5000</v>
      </c>
      <c r="I207" s="409">
        <v>2600</v>
      </c>
      <c r="J207" s="409">
        <v>2600</v>
      </c>
      <c r="K207" s="337" t="s">
        <v>1256</v>
      </c>
      <c r="L207" s="402" t="s">
        <v>1245</v>
      </c>
      <c r="M207" s="341"/>
      <c r="N207" s="400" t="s">
        <v>22</v>
      </c>
      <c r="O207" s="395" t="s">
        <v>619</v>
      </c>
      <c r="P207" s="344"/>
      <c r="Q207" s="344"/>
    </row>
    <row r="208" spans="1:17" s="274" customFormat="1" ht="12.75" customHeight="1" x14ac:dyDescent="0.2">
      <c r="A208" s="397" t="s">
        <v>1243</v>
      </c>
      <c r="B208" s="229" t="s">
        <v>1238</v>
      </c>
      <c r="C208" s="401" t="s">
        <v>1251</v>
      </c>
      <c r="D208" s="229"/>
      <c r="E208" s="229"/>
      <c r="F208" s="399">
        <v>41306</v>
      </c>
      <c r="G208" s="402">
        <v>1</v>
      </c>
      <c r="H208" s="409">
        <v>5000</v>
      </c>
      <c r="I208" s="409">
        <v>2600</v>
      </c>
      <c r="J208" s="409">
        <v>2600</v>
      </c>
      <c r="K208" s="372" t="s">
        <v>1252</v>
      </c>
      <c r="L208" s="402" t="s">
        <v>1245</v>
      </c>
      <c r="M208" s="163"/>
      <c r="N208" s="402" t="s">
        <v>608</v>
      </c>
      <c r="O208" s="403" t="s">
        <v>609</v>
      </c>
    </row>
    <row r="209" spans="1:16" s="274" customFormat="1" ht="12.75" customHeight="1" x14ac:dyDescent="0.2">
      <c r="A209" s="397" t="s">
        <v>1257</v>
      </c>
      <c r="B209" s="229" t="s">
        <v>1156</v>
      </c>
      <c r="C209" s="401"/>
      <c r="D209" s="229"/>
      <c r="E209" s="229"/>
      <c r="F209" s="399">
        <v>41309</v>
      </c>
      <c r="G209" s="402">
        <v>1</v>
      </c>
      <c r="H209" s="409">
        <v>95000</v>
      </c>
      <c r="I209" s="409">
        <v>0</v>
      </c>
      <c r="J209" s="409">
        <v>32500</v>
      </c>
      <c r="K209" s="372" t="s">
        <v>1260</v>
      </c>
      <c r="L209" s="402" t="s">
        <v>1258</v>
      </c>
      <c r="M209" s="163" t="s">
        <v>1259</v>
      </c>
      <c r="N209" s="402" t="s">
        <v>48</v>
      </c>
      <c r="O209" s="403" t="s">
        <v>561</v>
      </c>
    </row>
    <row r="210" spans="1:16" s="274" customFormat="1" ht="12.75" customHeight="1" x14ac:dyDescent="0.2">
      <c r="A210" s="397" t="s">
        <v>1261</v>
      </c>
      <c r="B210" s="229" t="s">
        <v>676</v>
      </c>
      <c r="C210" s="401"/>
      <c r="D210" s="229"/>
      <c r="E210" s="229"/>
      <c r="F210" s="399">
        <v>41309</v>
      </c>
      <c r="G210" s="402">
        <v>1</v>
      </c>
      <c r="H210" s="409">
        <v>50000</v>
      </c>
      <c r="I210" s="409">
        <v>16162</v>
      </c>
      <c r="J210" s="409">
        <v>0</v>
      </c>
      <c r="K210" s="372" t="s">
        <v>1262</v>
      </c>
      <c r="L210" s="402" t="s">
        <v>1263</v>
      </c>
      <c r="M210" s="163"/>
      <c r="N210" s="402" t="s">
        <v>573</v>
      </c>
      <c r="O210" s="403" t="s">
        <v>619</v>
      </c>
    </row>
    <row r="211" spans="1:16" s="274" customFormat="1" ht="12.75" customHeight="1" x14ac:dyDescent="0.2">
      <c r="A211" s="397" t="s">
        <v>1266</v>
      </c>
      <c r="B211" s="229" t="s">
        <v>1050</v>
      </c>
      <c r="C211" s="401"/>
      <c r="D211" s="229"/>
      <c r="E211" s="229"/>
      <c r="F211" s="399">
        <v>41219</v>
      </c>
      <c r="G211" s="402">
        <v>5</v>
      </c>
      <c r="H211" s="409">
        <v>500000</v>
      </c>
      <c r="I211" s="409">
        <v>260000</v>
      </c>
      <c r="J211" s="409">
        <v>260000</v>
      </c>
      <c r="K211" s="372" t="s">
        <v>1269</v>
      </c>
      <c r="L211" s="402" t="s">
        <v>1270</v>
      </c>
      <c r="M211" s="163"/>
      <c r="N211" s="402" t="s">
        <v>633</v>
      </c>
      <c r="O211" s="402" t="s">
        <v>633</v>
      </c>
    </row>
    <row r="212" spans="1:16" s="274" customFormat="1" ht="12.75" customHeight="1" x14ac:dyDescent="0.2">
      <c r="A212" s="397" t="s">
        <v>1267</v>
      </c>
      <c r="B212" s="229" t="s">
        <v>1050</v>
      </c>
      <c r="C212" s="401"/>
      <c r="D212" s="229"/>
      <c r="E212" s="229"/>
      <c r="F212" s="399">
        <v>41219</v>
      </c>
      <c r="G212" s="402">
        <v>5</v>
      </c>
      <c r="H212" s="409">
        <v>500000</v>
      </c>
      <c r="I212" s="409">
        <v>260000</v>
      </c>
      <c r="J212" s="409">
        <v>260000</v>
      </c>
      <c r="K212" s="372" t="s">
        <v>1269</v>
      </c>
      <c r="L212" s="402" t="s">
        <v>1270</v>
      </c>
      <c r="M212" s="163"/>
      <c r="N212" s="402" t="s">
        <v>633</v>
      </c>
      <c r="O212" s="402" t="s">
        <v>633</v>
      </c>
    </row>
    <row r="213" spans="1:16" s="274" customFormat="1" ht="12.75" customHeight="1" x14ac:dyDescent="0.2">
      <c r="A213" s="397" t="s">
        <v>1268</v>
      </c>
      <c r="B213" s="229" t="s">
        <v>1050</v>
      </c>
      <c r="C213" s="401"/>
      <c r="D213" s="229"/>
      <c r="E213" s="229"/>
      <c r="F213" s="399">
        <v>41219</v>
      </c>
      <c r="G213" s="402">
        <v>5</v>
      </c>
      <c r="H213" s="409">
        <v>500000</v>
      </c>
      <c r="I213" s="409">
        <v>260000</v>
      </c>
      <c r="J213" s="409">
        <v>260000</v>
      </c>
      <c r="K213" s="372" t="s">
        <v>1269</v>
      </c>
      <c r="L213" s="402" t="s">
        <v>1270</v>
      </c>
      <c r="M213" s="163"/>
      <c r="N213" s="402" t="s">
        <v>633</v>
      </c>
      <c r="O213" s="402" t="s">
        <v>633</v>
      </c>
    </row>
    <row r="214" spans="1:16" s="274" customFormat="1" ht="12.75" customHeight="1" x14ac:dyDescent="0.2">
      <c r="A214" s="397" t="s">
        <v>1271</v>
      </c>
      <c r="B214" s="229" t="s">
        <v>1272</v>
      </c>
      <c r="C214" s="401"/>
      <c r="D214" s="229"/>
      <c r="E214" s="229"/>
      <c r="F214" s="399">
        <v>41310</v>
      </c>
      <c r="G214" s="402">
        <v>3</v>
      </c>
      <c r="H214" s="409">
        <v>987691</v>
      </c>
      <c r="I214" s="409">
        <v>0</v>
      </c>
      <c r="J214" s="409">
        <v>242279</v>
      </c>
      <c r="K214" s="372" t="s">
        <v>1276</v>
      </c>
      <c r="L214" s="334" t="s">
        <v>70</v>
      </c>
      <c r="M214" s="395"/>
      <c r="N214" s="395" t="s">
        <v>462</v>
      </c>
      <c r="O214" s="395" t="s">
        <v>623</v>
      </c>
    </row>
    <row r="215" spans="1:16" s="274" customFormat="1" ht="12.75" customHeight="1" x14ac:dyDescent="0.2">
      <c r="A215" s="397" t="s">
        <v>1273</v>
      </c>
      <c r="B215" s="229" t="s">
        <v>1274</v>
      </c>
      <c r="C215" s="401" t="s">
        <v>658</v>
      </c>
      <c r="D215" s="229"/>
      <c r="E215" s="229"/>
      <c r="F215" s="399">
        <v>41310</v>
      </c>
      <c r="G215" s="402">
        <v>2</v>
      </c>
      <c r="H215" s="409">
        <v>249224</v>
      </c>
      <c r="I215" s="409">
        <v>0</v>
      </c>
      <c r="J215" s="409">
        <v>79797</v>
      </c>
      <c r="K215" s="372" t="s">
        <v>1281</v>
      </c>
      <c r="L215" s="402" t="s">
        <v>459</v>
      </c>
      <c r="M215" s="163"/>
      <c r="N215" s="400" t="s">
        <v>22</v>
      </c>
      <c r="O215" s="395" t="s">
        <v>619</v>
      </c>
    </row>
    <row r="216" spans="1:16" s="274" customFormat="1" ht="12.75" customHeight="1" x14ac:dyDescent="0.2">
      <c r="A216" s="397" t="s">
        <v>1275</v>
      </c>
      <c r="B216" s="229" t="s">
        <v>899</v>
      </c>
      <c r="C216" s="401"/>
      <c r="D216" s="229"/>
      <c r="E216" s="229"/>
      <c r="F216" s="399">
        <v>41310</v>
      </c>
      <c r="G216" s="402">
        <v>5</v>
      </c>
      <c r="H216" s="409">
        <v>686276</v>
      </c>
      <c r="I216" s="409">
        <v>0</v>
      </c>
      <c r="J216" s="409">
        <v>209906</v>
      </c>
      <c r="K216" s="372" t="s">
        <v>1282</v>
      </c>
      <c r="L216" s="334" t="s">
        <v>70</v>
      </c>
      <c r="M216" s="163"/>
      <c r="N216" s="402" t="s">
        <v>608</v>
      </c>
      <c r="O216" s="403" t="s">
        <v>609</v>
      </c>
    </row>
    <row r="217" spans="1:16" s="274" customFormat="1" ht="12.75" customHeight="1" x14ac:dyDescent="0.2">
      <c r="A217" s="397" t="s">
        <v>1277</v>
      </c>
      <c r="B217" s="361" t="s">
        <v>1278</v>
      </c>
      <c r="C217" s="404" t="s">
        <v>1028</v>
      </c>
      <c r="D217" s="361"/>
      <c r="E217" s="361"/>
      <c r="F217" s="399">
        <v>41310</v>
      </c>
      <c r="G217" s="402">
        <v>5</v>
      </c>
      <c r="H217" s="409">
        <v>1884399</v>
      </c>
      <c r="I217" s="409">
        <v>193639</v>
      </c>
      <c r="J217" s="409">
        <v>634400</v>
      </c>
      <c r="K217" s="373" t="s">
        <v>1283</v>
      </c>
      <c r="L217" s="334" t="s">
        <v>70</v>
      </c>
      <c r="M217" s="400"/>
      <c r="N217" s="400" t="s">
        <v>22</v>
      </c>
      <c r="O217" s="395" t="s">
        <v>619</v>
      </c>
    </row>
    <row r="218" spans="1:16" s="274" customFormat="1" ht="12.75" customHeight="1" x14ac:dyDescent="0.2">
      <c r="A218" s="397" t="s">
        <v>1279</v>
      </c>
      <c r="B218" s="229" t="s">
        <v>884</v>
      </c>
      <c r="C218" s="401"/>
      <c r="D218" s="229"/>
      <c r="E218" s="229"/>
      <c r="F218" s="399">
        <v>41309</v>
      </c>
      <c r="G218" s="402">
        <v>5</v>
      </c>
      <c r="H218" s="339">
        <v>2435481</v>
      </c>
      <c r="I218" s="339">
        <v>36722</v>
      </c>
      <c r="J218" s="339">
        <v>165065</v>
      </c>
      <c r="K218" s="337" t="s">
        <v>1280</v>
      </c>
      <c r="L218" s="334" t="s">
        <v>886</v>
      </c>
      <c r="M218" s="396"/>
      <c r="N218" s="395" t="s">
        <v>887</v>
      </c>
      <c r="O218" s="395" t="s">
        <v>633</v>
      </c>
    </row>
    <row r="219" spans="1:16" s="274" customFormat="1" ht="12.75" customHeight="1" x14ac:dyDescent="0.2">
      <c r="A219" s="397" t="s">
        <v>1284</v>
      </c>
      <c r="B219" s="229" t="s">
        <v>1285</v>
      </c>
      <c r="C219" s="401"/>
      <c r="D219" s="229"/>
      <c r="E219" s="229"/>
      <c r="F219" s="399">
        <v>41277</v>
      </c>
      <c r="G219" s="402">
        <v>3</v>
      </c>
      <c r="H219" s="409">
        <v>450000</v>
      </c>
      <c r="I219" s="409">
        <v>0</v>
      </c>
      <c r="J219" s="409">
        <v>0</v>
      </c>
      <c r="K219" s="372" t="s">
        <v>1286</v>
      </c>
      <c r="L219" s="402" t="s">
        <v>1287</v>
      </c>
      <c r="M219" s="163"/>
      <c r="N219" s="402"/>
      <c r="O219" s="403"/>
    </row>
    <row r="220" spans="1:16" s="274" customFormat="1" ht="12.75" customHeight="1" x14ac:dyDescent="0.2">
      <c r="A220" s="397" t="s">
        <v>1292</v>
      </c>
      <c r="B220" s="229" t="s">
        <v>1237</v>
      </c>
      <c r="C220" s="401"/>
      <c r="D220" s="229"/>
      <c r="E220" s="229"/>
      <c r="F220" s="399">
        <v>41127</v>
      </c>
      <c r="G220" s="402">
        <v>5</v>
      </c>
      <c r="H220" s="409">
        <v>720057</v>
      </c>
      <c r="I220" s="409">
        <v>0</v>
      </c>
      <c r="J220" s="409">
        <v>246335</v>
      </c>
      <c r="K220" s="372" t="s">
        <v>1293</v>
      </c>
      <c r="L220" s="334" t="s">
        <v>70</v>
      </c>
      <c r="M220" s="400"/>
      <c r="N220" s="400" t="s">
        <v>22</v>
      </c>
      <c r="O220" s="395" t="s">
        <v>619</v>
      </c>
    </row>
    <row r="221" spans="1:16" s="396" customFormat="1" ht="12.75" customHeight="1" x14ac:dyDescent="0.2">
      <c r="A221" s="397" t="s">
        <v>1295</v>
      </c>
      <c r="B221" s="274" t="s">
        <v>1294</v>
      </c>
      <c r="C221" s="284"/>
      <c r="D221" s="284"/>
      <c r="E221" s="284"/>
      <c r="F221" s="399">
        <v>41316</v>
      </c>
      <c r="G221" s="402">
        <v>3</v>
      </c>
      <c r="H221" s="339">
        <v>399903</v>
      </c>
      <c r="I221" s="339">
        <v>0</v>
      </c>
      <c r="J221" s="339">
        <v>118695</v>
      </c>
      <c r="K221" s="337" t="s">
        <v>1296</v>
      </c>
      <c r="L221" s="402" t="s">
        <v>459</v>
      </c>
      <c r="N221" s="395" t="s">
        <v>558</v>
      </c>
      <c r="O221" s="395" t="s">
        <v>815</v>
      </c>
    </row>
    <row r="222" spans="1:16" s="274" customFormat="1" ht="12.75" customHeight="1" x14ac:dyDescent="0.2">
      <c r="A222" s="239" t="s">
        <v>1297</v>
      </c>
      <c r="B222" s="238" t="s">
        <v>1229</v>
      </c>
      <c r="C222" s="237"/>
      <c r="D222" s="237"/>
      <c r="E222" s="237"/>
      <c r="F222" s="241">
        <v>41268</v>
      </c>
      <c r="G222" s="334" t="s">
        <v>1298</v>
      </c>
      <c r="H222" s="338">
        <v>194688</v>
      </c>
      <c r="I222" s="240">
        <v>0</v>
      </c>
      <c r="J222" s="339">
        <v>53414</v>
      </c>
      <c r="K222" s="373" t="s">
        <v>1299</v>
      </c>
      <c r="L222" s="334" t="s">
        <v>459</v>
      </c>
      <c r="M222" s="238"/>
      <c r="N222" s="402" t="s">
        <v>41</v>
      </c>
      <c r="O222" s="403" t="s">
        <v>41</v>
      </c>
    </row>
    <row r="223" spans="1:16" s="133" customFormat="1" ht="12.75" customHeight="1" x14ac:dyDescent="0.2">
      <c r="A223" s="395" t="s">
        <v>1301</v>
      </c>
      <c r="B223" s="405" t="s">
        <v>1300</v>
      </c>
      <c r="C223" s="405" t="s">
        <v>1303</v>
      </c>
      <c r="D223" s="405"/>
      <c r="E223" s="405"/>
      <c r="F223" s="399">
        <v>41319</v>
      </c>
      <c r="G223" s="395">
        <v>3</v>
      </c>
      <c r="H223" s="355">
        <v>299096</v>
      </c>
      <c r="I223" s="355">
        <v>0</v>
      </c>
      <c r="J223" s="355">
        <v>77880</v>
      </c>
      <c r="K223" s="337" t="s">
        <v>1302</v>
      </c>
      <c r="L223" s="400" t="s">
        <v>459</v>
      </c>
      <c r="M223" s="405"/>
      <c r="N223" s="395" t="s">
        <v>564</v>
      </c>
      <c r="O223" s="395" t="s">
        <v>609</v>
      </c>
      <c r="P223" s="405"/>
    </row>
    <row r="224" spans="1:16" s="274" customFormat="1" ht="12.75" customHeight="1" x14ac:dyDescent="0.2">
      <c r="A224" s="384" t="s">
        <v>1308</v>
      </c>
      <c r="B224" s="396" t="s">
        <v>1307</v>
      </c>
      <c r="C224" s="396"/>
      <c r="D224" s="396"/>
      <c r="E224" s="396"/>
      <c r="F224" s="399">
        <v>41319</v>
      </c>
      <c r="G224" s="395">
        <v>3</v>
      </c>
      <c r="H224" s="385">
        <v>299983</v>
      </c>
      <c r="I224" s="385">
        <v>0</v>
      </c>
      <c r="J224" s="385">
        <v>96817</v>
      </c>
      <c r="K224" s="337" t="s">
        <v>1317</v>
      </c>
      <c r="L224" s="358" t="s">
        <v>1318</v>
      </c>
      <c r="M224" s="396"/>
      <c r="N224" s="395" t="s">
        <v>608</v>
      </c>
      <c r="O224" s="395" t="s">
        <v>609</v>
      </c>
      <c r="P224" s="396"/>
    </row>
    <row r="225" spans="1:16" s="274" customFormat="1" ht="12.75" customHeight="1" x14ac:dyDescent="0.2">
      <c r="A225" s="384" t="s">
        <v>1309</v>
      </c>
      <c r="B225" s="396" t="s">
        <v>1310</v>
      </c>
      <c r="C225" s="396"/>
      <c r="D225" s="396"/>
      <c r="E225" s="396"/>
      <c r="F225" s="399">
        <v>41319</v>
      </c>
      <c r="G225" s="395">
        <v>3</v>
      </c>
      <c r="H225" s="385">
        <v>290738</v>
      </c>
      <c r="I225" s="385">
        <v>0</v>
      </c>
      <c r="J225" s="385">
        <v>77226</v>
      </c>
      <c r="K225" s="337" t="s">
        <v>1319</v>
      </c>
      <c r="L225" s="400" t="s">
        <v>459</v>
      </c>
      <c r="M225" s="405"/>
      <c r="N225" s="395" t="s">
        <v>564</v>
      </c>
      <c r="O225" s="395" t="s">
        <v>609</v>
      </c>
      <c r="P225" s="405"/>
    </row>
    <row r="226" spans="1:16" s="396" customFormat="1" ht="12.75" customHeight="1" x14ac:dyDescent="0.2">
      <c r="A226" s="397" t="s">
        <v>1311</v>
      </c>
      <c r="B226" s="274" t="s">
        <v>865</v>
      </c>
      <c r="C226" s="404"/>
      <c r="D226" s="404"/>
      <c r="E226" s="404"/>
      <c r="F226" s="399">
        <v>41319</v>
      </c>
      <c r="G226" s="402">
        <v>1</v>
      </c>
      <c r="H226" s="339">
        <v>77913</v>
      </c>
      <c r="I226" s="339">
        <v>0</v>
      </c>
      <c r="J226" s="339">
        <v>20040</v>
      </c>
      <c r="K226" s="337" t="s">
        <v>1320</v>
      </c>
      <c r="L226" s="334" t="s">
        <v>459</v>
      </c>
      <c r="N226" s="402" t="s">
        <v>564</v>
      </c>
      <c r="O226" s="402" t="s">
        <v>609</v>
      </c>
    </row>
    <row r="227" spans="1:16" s="396" customFormat="1" ht="12.75" customHeight="1" x14ac:dyDescent="0.2">
      <c r="A227" s="397" t="s">
        <v>1312</v>
      </c>
      <c r="B227" s="274" t="s">
        <v>818</v>
      </c>
      <c r="C227" s="400"/>
      <c r="D227" s="400"/>
      <c r="E227" s="400"/>
      <c r="F227" s="399">
        <v>41319</v>
      </c>
      <c r="G227" s="296">
        <v>1</v>
      </c>
      <c r="H227" s="339">
        <v>150081</v>
      </c>
      <c r="I227" s="339">
        <v>0</v>
      </c>
      <c r="J227" s="339">
        <v>38838</v>
      </c>
      <c r="K227" s="337" t="s">
        <v>1321</v>
      </c>
      <c r="L227" s="334" t="s">
        <v>1322</v>
      </c>
      <c r="N227" s="395" t="s">
        <v>460</v>
      </c>
      <c r="O227" s="395" t="s">
        <v>609</v>
      </c>
    </row>
    <row r="228" spans="1:16" s="396" customFormat="1" ht="12.75" customHeight="1" x14ac:dyDescent="0.2">
      <c r="A228" s="397" t="s">
        <v>1313</v>
      </c>
      <c r="B228" s="274" t="s">
        <v>874</v>
      </c>
      <c r="C228" s="298"/>
      <c r="D228" s="298"/>
      <c r="E228" s="298"/>
      <c r="F228" s="399">
        <v>41320</v>
      </c>
      <c r="G228" s="402">
        <v>3</v>
      </c>
      <c r="H228" s="339">
        <v>333412</v>
      </c>
      <c r="I228" s="339">
        <v>0</v>
      </c>
      <c r="J228" s="339">
        <v>87259</v>
      </c>
      <c r="K228" s="337" t="s">
        <v>1323</v>
      </c>
      <c r="L228" s="334" t="s">
        <v>459</v>
      </c>
      <c r="M228" s="395"/>
      <c r="N228" s="395" t="s">
        <v>462</v>
      </c>
      <c r="O228" s="395" t="s">
        <v>623</v>
      </c>
    </row>
    <row r="229" spans="1:16" s="396" customFormat="1" ht="12.75" customHeight="1" x14ac:dyDescent="0.2">
      <c r="A229" s="397" t="s">
        <v>1314</v>
      </c>
      <c r="B229" s="274" t="s">
        <v>1315</v>
      </c>
      <c r="C229" s="284"/>
      <c r="D229" s="284"/>
      <c r="E229" s="284"/>
      <c r="F229" s="399">
        <v>41319</v>
      </c>
      <c r="G229" s="402">
        <v>3</v>
      </c>
      <c r="H229" s="339">
        <v>318351</v>
      </c>
      <c r="I229" s="339">
        <v>176269</v>
      </c>
      <c r="J229" s="339">
        <v>148410</v>
      </c>
      <c r="K229" s="337" t="s">
        <v>1316</v>
      </c>
      <c r="L229" s="334" t="s">
        <v>459</v>
      </c>
      <c r="N229" s="395" t="s">
        <v>511</v>
      </c>
      <c r="O229" s="395" t="s">
        <v>609</v>
      </c>
    </row>
    <row r="230" spans="1:16" s="274" customFormat="1" ht="12.75" customHeight="1" x14ac:dyDescent="0.2">
      <c r="A230" s="397" t="s">
        <v>1324</v>
      </c>
      <c r="B230" s="229" t="s">
        <v>1325</v>
      </c>
      <c r="C230" s="401"/>
      <c r="D230" s="229"/>
      <c r="E230" s="229"/>
      <c r="F230" s="399">
        <v>41320</v>
      </c>
      <c r="G230" s="402">
        <v>3</v>
      </c>
      <c r="H230" s="409">
        <v>420306</v>
      </c>
      <c r="I230" s="409">
        <v>0</v>
      </c>
      <c r="J230" s="409">
        <v>143789</v>
      </c>
      <c r="K230" s="372" t="s">
        <v>1326</v>
      </c>
      <c r="L230" s="334" t="s">
        <v>459</v>
      </c>
      <c r="M230" s="163"/>
      <c r="N230" s="402" t="s">
        <v>573</v>
      </c>
      <c r="O230" s="403" t="s">
        <v>619</v>
      </c>
    </row>
    <row r="231" spans="1:16" s="396" customFormat="1" ht="12.75" customHeight="1" x14ac:dyDescent="0.2">
      <c r="A231" s="397" t="s">
        <v>1327</v>
      </c>
      <c r="B231" s="274" t="s">
        <v>621</v>
      </c>
      <c r="C231" s="285"/>
      <c r="D231" s="285"/>
      <c r="E231" s="285"/>
      <c r="F231" s="399">
        <v>41320</v>
      </c>
      <c r="G231" s="296">
        <v>4</v>
      </c>
      <c r="H231" s="339">
        <v>503576</v>
      </c>
      <c r="I231" s="339">
        <v>0</v>
      </c>
      <c r="J231" s="339">
        <v>135260</v>
      </c>
      <c r="K231" s="337" t="s">
        <v>1328</v>
      </c>
      <c r="L231" s="334" t="s">
        <v>70</v>
      </c>
      <c r="M231" s="395"/>
      <c r="N231" s="395" t="s">
        <v>462</v>
      </c>
      <c r="O231" s="395" t="s">
        <v>623</v>
      </c>
    </row>
    <row r="232" spans="1:16" s="281" customFormat="1" ht="12.75" customHeight="1" x14ac:dyDescent="0.2">
      <c r="A232" s="397" t="s">
        <v>1329</v>
      </c>
      <c r="B232" s="274" t="s">
        <v>944</v>
      </c>
      <c r="C232" s="284"/>
      <c r="D232" s="284"/>
      <c r="E232" s="284"/>
      <c r="F232" s="399">
        <v>41320</v>
      </c>
      <c r="G232" s="296">
        <v>3</v>
      </c>
      <c r="H232" s="339">
        <v>414301</v>
      </c>
      <c r="I232" s="339">
        <v>0</v>
      </c>
      <c r="J232" s="339">
        <v>114391</v>
      </c>
      <c r="K232" s="337" t="s">
        <v>947</v>
      </c>
      <c r="L232" s="334" t="s">
        <v>70</v>
      </c>
      <c r="M232" s="396"/>
      <c r="N232" s="402" t="s">
        <v>608</v>
      </c>
      <c r="O232" s="403" t="s">
        <v>609</v>
      </c>
    </row>
    <row r="233" spans="1:16" s="396" customFormat="1" ht="12.75" customHeight="1" x14ac:dyDescent="0.2">
      <c r="A233" s="397" t="s">
        <v>1331</v>
      </c>
      <c r="B233" s="366" t="s">
        <v>1330</v>
      </c>
      <c r="C233" s="367"/>
      <c r="D233" s="361"/>
      <c r="E233" s="361"/>
      <c r="F233" s="399">
        <v>41320</v>
      </c>
      <c r="G233" s="402">
        <v>3</v>
      </c>
      <c r="H233" s="363">
        <v>398663</v>
      </c>
      <c r="I233" s="363">
        <v>0</v>
      </c>
      <c r="J233" s="363">
        <v>109582</v>
      </c>
      <c r="K233" s="373" t="s">
        <v>1332</v>
      </c>
      <c r="L233" s="388" t="s">
        <v>459</v>
      </c>
      <c r="M233" s="402"/>
      <c r="N233" s="402" t="s">
        <v>460</v>
      </c>
      <c r="O233" s="402" t="s">
        <v>609</v>
      </c>
    </row>
    <row r="234" spans="1:16" s="396" customFormat="1" ht="12.75" customHeight="1" x14ac:dyDescent="0.2">
      <c r="A234" s="397" t="s">
        <v>1333</v>
      </c>
      <c r="B234" s="274" t="s">
        <v>759</v>
      </c>
      <c r="C234" s="400" t="s">
        <v>736</v>
      </c>
      <c r="D234" s="285"/>
      <c r="E234" s="285"/>
      <c r="F234" s="399">
        <v>41323</v>
      </c>
      <c r="G234" s="296">
        <v>3</v>
      </c>
      <c r="H234" s="339">
        <v>329998</v>
      </c>
      <c r="I234" s="339">
        <v>0</v>
      </c>
      <c r="J234" s="339">
        <v>81851</v>
      </c>
      <c r="K234" s="337" t="s">
        <v>1334</v>
      </c>
      <c r="L234" s="395" t="s">
        <v>459</v>
      </c>
      <c r="M234" s="395"/>
      <c r="N234" s="395" t="s">
        <v>558</v>
      </c>
      <c r="O234" s="395" t="s">
        <v>609</v>
      </c>
    </row>
    <row r="235" spans="1:16" s="396" customFormat="1" ht="12.75" customHeight="1" x14ac:dyDescent="0.2">
      <c r="A235" s="397" t="s">
        <v>1335</v>
      </c>
      <c r="B235" s="396" t="s">
        <v>655</v>
      </c>
      <c r="C235" s="222"/>
      <c r="D235" s="222"/>
      <c r="E235" s="222"/>
      <c r="F235" s="399">
        <v>41324</v>
      </c>
      <c r="G235" s="226">
        <v>3</v>
      </c>
      <c r="H235" s="339">
        <v>307806</v>
      </c>
      <c r="I235" s="339">
        <v>0</v>
      </c>
      <c r="J235" s="339">
        <v>78499</v>
      </c>
      <c r="K235" s="337" t="s">
        <v>1340</v>
      </c>
      <c r="L235" s="395" t="s">
        <v>459</v>
      </c>
      <c r="M235" s="395"/>
      <c r="N235" s="395" t="s">
        <v>558</v>
      </c>
      <c r="O235" s="395" t="s">
        <v>609</v>
      </c>
    </row>
    <row r="236" spans="1:16" s="396" customFormat="1" ht="12.75" customHeight="1" x14ac:dyDescent="0.2">
      <c r="A236" s="397" t="s">
        <v>1336</v>
      </c>
      <c r="B236" s="404" t="s">
        <v>750</v>
      </c>
      <c r="C236" s="298"/>
      <c r="D236" s="298"/>
      <c r="E236" s="298"/>
      <c r="F236" s="399">
        <v>41324</v>
      </c>
      <c r="G236" s="296">
        <v>5</v>
      </c>
      <c r="H236" s="339">
        <v>1885610</v>
      </c>
      <c r="I236" s="339">
        <v>0</v>
      </c>
      <c r="J236" s="339">
        <v>307277</v>
      </c>
      <c r="K236" s="337" t="s">
        <v>1040</v>
      </c>
      <c r="L236" s="334" t="s">
        <v>70</v>
      </c>
      <c r="N236" s="402" t="s">
        <v>608</v>
      </c>
      <c r="O236" s="403" t="s">
        <v>609</v>
      </c>
    </row>
    <row r="237" spans="1:16" s="396" customFormat="1" ht="12.75" customHeight="1" x14ac:dyDescent="0.2">
      <c r="A237" s="397" t="s">
        <v>1337</v>
      </c>
      <c r="B237" s="404" t="s">
        <v>990</v>
      </c>
      <c r="C237" s="298"/>
      <c r="D237" s="298"/>
      <c r="E237" s="298"/>
      <c r="F237" s="399">
        <v>41324</v>
      </c>
      <c r="G237" s="296">
        <v>3</v>
      </c>
      <c r="H237" s="339">
        <v>299996</v>
      </c>
      <c r="I237" s="339">
        <v>15960</v>
      </c>
      <c r="J237" s="339">
        <v>81287</v>
      </c>
      <c r="K237" s="337" t="s">
        <v>1345</v>
      </c>
      <c r="L237" s="395" t="s">
        <v>459</v>
      </c>
      <c r="N237" s="395" t="s">
        <v>511</v>
      </c>
      <c r="O237" s="395" t="s">
        <v>609</v>
      </c>
    </row>
    <row r="238" spans="1:16" s="396" customFormat="1" ht="12.75" customHeight="1" x14ac:dyDescent="0.2">
      <c r="A238" s="397" t="s">
        <v>1338</v>
      </c>
      <c r="B238" s="404" t="s">
        <v>990</v>
      </c>
      <c r="C238" s="298"/>
      <c r="D238" s="298"/>
      <c r="E238" s="298"/>
      <c r="F238" s="399">
        <v>41324</v>
      </c>
      <c r="G238" s="296">
        <v>1</v>
      </c>
      <c r="H238" s="339">
        <v>123421</v>
      </c>
      <c r="I238" s="339">
        <v>5320</v>
      </c>
      <c r="J238" s="339">
        <v>35706</v>
      </c>
      <c r="K238" s="337" t="s">
        <v>1346</v>
      </c>
      <c r="L238" s="395" t="s">
        <v>459</v>
      </c>
      <c r="N238" s="395" t="s">
        <v>511</v>
      </c>
      <c r="O238" s="395" t="s">
        <v>609</v>
      </c>
    </row>
    <row r="239" spans="1:16" s="396" customFormat="1" ht="12.75" customHeight="1" x14ac:dyDescent="0.2">
      <c r="A239" s="397" t="s">
        <v>1339</v>
      </c>
      <c r="B239" s="274" t="s">
        <v>713</v>
      </c>
      <c r="C239" s="284"/>
      <c r="D239" s="284"/>
      <c r="E239" s="284"/>
      <c r="F239" s="399">
        <v>41324</v>
      </c>
      <c r="G239" s="402">
        <v>3</v>
      </c>
      <c r="H239" s="339">
        <v>369222</v>
      </c>
      <c r="I239" s="339">
        <v>0</v>
      </c>
      <c r="J239" s="339">
        <v>100854</v>
      </c>
      <c r="K239" s="337" t="s">
        <v>1341</v>
      </c>
      <c r="L239" s="334" t="s">
        <v>459</v>
      </c>
      <c r="N239" s="402" t="s">
        <v>558</v>
      </c>
      <c r="O239" s="403" t="s">
        <v>609</v>
      </c>
    </row>
    <row r="240" spans="1:16" s="133" customFormat="1" ht="12.75" customHeight="1" x14ac:dyDescent="0.2">
      <c r="A240" s="384" t="s">
        <v>1343</v>
      </c>
      <c r="B240" s="238" t="s">
        <v>1342</v>
      </c>
      <c r="C240" s="237"/>
      <c r="D240" s="257"/>
      <c r="E240" s="257"/>
      <c r="F240" s="399">
        <v>41324</v>
      </c>
      <c r="G240" s="378">
        <v>3</v>
      </c>
      <c r="H240" s="374">
        <v>364769</v>
      </c>
      <c r="I240" s="374">
        <v>0</v>
      </c>
      <c r="J240" s="374">
        <v>99493</v>
      </c>
      <c r="K240" s="337" t="s">
        <v>1344</v>
      </c>
      <c r="L240" s="370" t="s">
        <v>459</v>
      </c>
      <c r="M240" s="136"/>
      <c r="N240" s="395" t="s">
        <v>547</v>
      </c>
      <c r="O240" s="378" t="s">
        <v>619</v>
      </c>
      <c r="P240" s="396"/>
    </row>
    <row r="241" spans="1:16" s="133" customFormat="1" ht="12.75" customHeight="1" x14ac:dyDescent="0.2">
      <c r="A241" s="397" t="s">
        <v>1347</v>
      </c>
      <c r="B241" s="366" t="s">
        <v>1073</v>
      </c>
      <c r="C241" s="237"/>
      <c r="D241" s="257"/>
      <c r="E241" s="257"/>
      <c r="F241" s="399">
        <v>41324</v>
      </c>
      <c r="G241" s="378">
        <v>3</v>
      </c>
      <c r="H241" s="374">
        <v>339200</v>
      </c>
      <c r="I241" s="374">
        <v>135447</v>
      </c>
      <c r="J241" s="374">
        <v>135576</v>
      </c>
      <c r="K241" s="337" t="s">
        <v>1348</v>
      </c>
      <c r="L241" s="370" t="s">
        <v>459</v>
      </c>
      <c r="M241" s="136"/>
      <c r="N241" s="395" t="s">
        <v>511</v>
      </c>
      <c r="O241" s="395" t="s">
        <v>609</v>
      </c>
      <c r="P241" s="396"/>
    </row>
    <row r="242" spans="1:16" s="396" customFormat="1" ht="12.75" customHeight="1" x14ac:dyDescent="0.2">
      <c r="A242" s="397" t="s">
        <v>1349</v>
      </c>
      <c r="B242" s="274" t="s">
        <v>794</v>
      </c>
      <c r="C242" s="285"/>
      <c r="D242" s="285"/>
      <c r="E242" s="285"/>
      <c r="F242" s="399">
        <v>41325</v>
      </c>
      <c r="G242" s="296">
        <v>1</v>
      </c>
      <c r="H242" s="375">
        <v>352950</v>
      </c>
      <c r="I242" s="375">
        <v>0</v>
      </c>
      <c r="J242" s="375">
        <v>0</v>
      </c>
      <c r="K242" s="337" t="s">
        <v>1358</v>
      </c>
      <c r="L242" s="395" t="s">
        <v>459</v>
      </c>
      <c r="M242" s="395"/>
      <c r="N242" s="395" t="s">
        <v>460</v>
      </c>
      <c r="O242" s="395" t="s">
        <v>609</v>
      </c>
    </row>
    <row r="243" spans="1:16" s="396" customFormat="1" ht="12.75" customHeight="1" x14ac:dyDescent="0.2">
      <c r="A243" s="397" t="s">
        <v>1350</v>
      </c>
      <c r="B243" s="401" t="s">
        <v>974</v>
      </c>
      <c r="C243" s="284"/>
      <c r="D243" s="284"/>
      <c r="E243" s="284"/>
      <c r="F243" s="399">
        <v>41326</v>
      </c>
      <c r="G243" s="296">
        <v>3</v>
      </c>
      <c r="H243" s="375">
        <v>644394</v>
      </c>
      <c r="I243" s="375">
        <v>276118</v>
      </c>
      <c r="J243" s="375">
        <v>296160</v>
      </c>
      <c r="K243" s="337" t="s">
        <v>1359</v>
      </c>
      <c r="L243" s="334" t="s">
        <v>459</v>
      </c>
      <c r="N243" s="395" t="s">
        <v>573</v>
      </c>
      <c r="O243" s="395" t="s">
        <v>619</v>
      </c>
    </row>
    <row r="244" spans="1:16" s="396" customFormat="1" ht="12.75" customHeight="1" x14ac:dyDescent="0.2">
      <c r="A244" s="314" t="s">
        <v>1351</v>
      </c>
      <c r="B244" s="408" t="s">
        <v>891</v>
      </c>
      <c r="C244" s="408"/>
      <c r="D244" s="408"/>
      <c r="E244" s="408"/>
      <c r="F244" s="399">
        <v>41326</v>
      </c>
      <c r="G244" s="526">
        <v>2</v>
      </c>
      <c r="H244" s="375">
        <v>460488</v>
      </c>
      <c r="I244" s="375">
        <v>197352</v>
      </c>
      <c r="J244" s="375">
        <v>118091</v>
      </c>
      <c r="K244" s="337" t="s">
        <v>1357</v>
      </c>
      <c r="L244" s="334" t="s">
        <v>459</v>
      </c>
      <c r="M244" s="335"/>
      <c r="N244" s="402" t="s">
        <v>608</v>
      </c>
      <c r="O244" s="403" t="s">
        <v>609</v>
      </c>
    </row>
    <row r="245" spans="1:16" s="396" customFormat="1" ht="12.75" customHeight="1" x14ac:dyDescent="0.2">
      <c r="A245" s="314" t="s">
        <v>1352</v>
      </c>
      <c r="B245" s="408" t="s">
        <v>1305</v>
      </c>
      <c r="C245" s="408"/>
      <c r="D245" s="408"/>
      <c r="E245" s="408"/>
      <c r="F245" s="399">
        <v>41325</v>
      </c>
      <c r="G245" s="526">
        <v>3</v>
      </c>
      <c r="H245" s="375">
        <v>110952</v>
      </c>
      <c r="I245" s="375">
        <v>25604</v>
      </c>
      <c r="J245" s="375">
        <v>29198</v>
      </c>
      <c r="K245" s="337" t="s">
        <v>1353</v>
      </c>
      <c r="L245" s="334" t="s">
        <v>459</v>
      </c>
      <c r="M245" s="336" t="s">
        <v>1354</v>
      </c>
      <c r="N245" s="402" t="s">
        <v>573</v>
      </c>
      <c r="O245" s="403" t="s">
        <v>619</v>
      </c>
    </row>
    <row r="246" spans="1:16" s="274" customFormat="1" ht="12.75" customHeight="1" x14ac:dyDescent="0.2">
      <c r="A246" s="239" t="s">
        <v>1355</v>
      </c>
      <c r="B246" s="237" t="s">
        <v>754</v>
      </c>
      <c r="C246" s="237"/>
      <c r="D246" s="237"/>
      <c r="E246" s="237"/>
      <c r="F246" s="399">
        <v>41325</v>
      </c>
      <c r="G246" s="334">
        <v>1</v>
      </c>
      <c r="H246" s="376">
        <v>118700</v>
      </c>
      <c r="I246" s="377">
        <v>21878</v>
      </c>
      <c r="J246" s="377">
        <v>3978</v>
      </c>
      <c r="K246" s="372" t="s">
        <v>1356</v>
      </c>
      <c r="L246" s="403" t="s">
        <v>755</v>
      </c>
      <c r="M246" s="163" t="s">
        <v>756</v>
      </c>
      <c r="N246" s="403" t="s">
        <v>564</v>
      </c>
      <c r="O246" s="245" t="s">
        <v>609</v>
      </c>
    </row>
    <row r="247" spans="1:16" s="396" customFormat="1" ht="12.75" customHeight="1" x14ac:dyDescent="0.2">
      <c r="A247" s="397" t="s">
        <v>1360</v>
      </c>
      <c r="B247" s="274" t="s">
        <v>621</v>
      </c>
      <c r="C247" s="400"/>
      <c r="D247" s="285"/>
      <c r="E247" s="285"/>
      <c r="F247" s="399">
        <v>41327</v>
      </c>
      <c r="G247" s="296">
        <v>5</v>
      </c>
      <c r="H247" s="375">
        <v>114728</v>
      </c>
      <c r="I247" s="375">
        <v>0</v>
      </c>
      <c r="J247" s="375">
        <v>39249</v>
      </c>
      <c r="K247" s="337" t="s">
        <v>1214</v>
      </c>
      <c r="L247" s="334" t="s">
        <v>70</v>
      </c>
      <c r="M247" s="395"/>
      <c r="N247" s="395" t="s">
        <v>462</v>
      </c>
      <c r="O247" s="395" t="s">
        <v>623</v>
      </c>
    </row>
    <row r="248" spans="1:16" s="396" customFormat="1" ht="12.75" customHeight="1" x14ac:dyDescent="0.2">
      <c r="A248" s="314" t="s">
        <v>1362</v>
      </c>
      <c r="B248" s="408" t="s">
        <v>884</v>
      </c>
      <c r="C248" s="408"/>
      <c r="D248" s="408"/>
      <c r="E248" s="408"/>
      <c r="F248" s="399">
        <v>41327</v>
      </c>
      <c r="G248" s="526">
        <v>1</v>
      </c>
      <c r="H248" s="375">
        <v>16000</v>
      </c>
      <c r="I248" s="375">
        <v>0</v>
      </c>
      <c r="J248" s="375">
        <v>0</v>
      </c>
      <c r="K248" s="337" t="s">
        <v>1363</v>
      </c>
      <c r="L248" s="334" t="s">
        <v>886</v>
      </c>
      <c r="M248" s="335" t="s">
        <v>1376</v>
      </c>
      <c r="N248" s="402" t="s">
        <v>887</v>
      </c>
      <c r="O248" s="403" t="s">
        <v>633</v>
      </c>
    </row>
    <row r="249" spans="1:16" s="396" customFormat="1" ht="12.75" customHeight="1" x14ac:dyDescent="0.2">
      <c r="A249" s="397" t="s">
        <v>1364</v>
      </c>
      <c r="B249" s="401" t="s">
        <v>698</v>
      </c>
      <c r="C249" s="401"/>
      <c r="D249" s="284"/>
      <c r="E249" s="284"/>
      <c r="F249" s="399">
        <v>41327</v>
      </c>
      <c r="G249" s="296">
        <v>3</v>
      </c>
      <c r="H249" s="339">
        <v>422354</v>
      </c>
      <c r="I249" s="339">
        <v>0</v>
      </c>
      <c r="J249" s="339">
        <v>126375</v>
      </c>
      <c r="K249" s="337" t="s">
        <v>1365</v>
      </c>
      <c r="L249" s="334" t="s">
        <v>70</v>
      </c>
      <c r="N249" s="395" t="s">
        <v>547</v>
      </c>
      <c r="O249" s="395" t="s">
        <v>619</v>
      </c>
    </row>
    <row r="250" spans="1:16" s="396" customFormat="1" ht="12.75" customHeight="1" x14ac:dyDescent="0.2">
      <c r="A250" s="397" t="s">
        <v>1366</v>
      </c>
      <c r="B250" s="401" t="s">
        <v>871</v>
      </c>
      <c r="C250" s="401"/>
      <c r="D250" s="284"/>
      <c r="E250" s="284"/>
      <c r="F250" s="399">
        <v>41323</v>
      </c>
      <c r="G250" s="296">
        <v>1</v>
      </c>
      <c r="H250" s="339">
        <v>15000</v>
      </c>
      <c r="I250" s="339">
        <v>7800</v>
      </c>
      <c r="J250" s="339">
        <v>0</v>
      </c>
      <c r="K250" s="337" t="s">
        <v>1368</v>
      </c>
      <c r="L250" s="334" t="s">
        <v>1369</v>
      </c>
      <c r="N250" s="395" t="s">
        <v>44</v>
      </c>
      <c r="O250" s="395" t="s">
        <v>44</v>
      </c>
    </row>
    <row r="251" spans="1:16" s="396" customFormat="1" ht="12.75" customHeight="1" x14ac:dyDescent="0.2">
      <c r="A251" s="397" t="s">
        <v>1367</v>
      </c>
      <c r="B251" s="401" t="s">
        <v>871</v>
      </c>
      <c r="C251" s="401"/>
      <c r="D251" s="284"/>
      <c r="E251" s="284"/>
      <c r="F251" s="399">
        <v>41323</v>
      </c>
      <c r="G251" s="296">
        <v>1</v>
      </c>
      <c r="H251" s="339">
        <v>16780</v>
      </c>
      <c r="I251" s="339">
        <v>41279</v>
      </c>
      <c r="J251" s="339">
        <v>0</v>
      </c>
      <c r="K251" s="337" t="s">
        <v>1368</v>
      </c>
      <c r="L251" s="334" t="s">
        <v>1369</v>
      </c>
      <c r="N251" s="395" t="s">
        <v>44</v>
      </c>
      <c r="O251" s="395" t="s">
        <v>44</v>
      </c>
    </row>
    <row r="252" spans="1:16" s="396" customFormat="1" ht="12.75" customHeight="1" x14ac:dyDescent="0.2">
      <c r="A252" s="397" t="s">
        <v>1370</v>
      </c>
      <c r="B252" s="401" t="s">
        <v>891</v>
      </c>
      <c r="C252" s="401"/>
      <c r="D252" s="284"/>
      <c r="E252" s="284"/>
      <c r="F252" s="399">
        <v>41331</v>
      </c>
      <c r="G252" s="296">
        <v>1</v>
      </c>
      <c r="H252" s="339">
        <v>68646</v>
      </c>
      <c r="I252" s="339">
        <v>0</v>
      </c>
      <c r="J252" s="339">
        <v>23484</v>
      </c>
      <c r="K252" s="337" t="s">
        <v>1289</v>
      </c>
      <c r="L252" s="334" t="s">
        <v>459</v>
      </c>
      <c r="M252" s="381" t="s">
        <v>1290</v>
      </c>
      <c r="N252" s="395" t="s">
        <v>563</v>
      </c>
      <c r="O252" s="395" t="s">
        <v>609</v>
      </c>
    </row>
    <row r="253" spans="1:16" s="281" customFormat="1" ht="12.75" customHeight="1" x14ac:dyDescent="0.2">
      <c r="A253" s="397" t="s">
        <v>1372</v>
      </c>
      <c r="B253" s="274" t="s">
        <v>944</v>
      </c>
      <c r="C253" s="401"/>
      <c r="D253" s="284"/>
      <c r="E253" s="284"/>
      <c r="F253" s="399">
        <v>41330</v>
      </c>
      <c r="G253" s="296">
        <v>3</v>
      </c>
      <c r="H253" s="339">
        <v>414413</v>
      </c>
      <c r="I253" s="339">
        <v>0</v>
      </c>
      <c r="J253" s="339">
        <v>114703</v>
      </c>
      <c r="K253" s="337" t="s">
        <v>1373</v>
      </c>
      <c r="L253" s="334" t="s">
        <v>70</v>
      </c>
      <c r="M253" s="396"/>
      <c r="N253" s="402" t="s">
        <v>608</v>
      </c>
      <c r="O253" s="403" t="s">
        <v>609</v>
      </c>
    </row>
    <row r="254" spans="1:16" s="281" customFormat="1" ht="12.75" customHeight="1" x14ac:dyDescent="0.2">
      <c r="A254" s="397" t="s">
        <v>1374</v>
      </c>
      <c r="B254" s="274" t="s">
        <v>884</v>
      </c>
      <c r="C254" s="401"/>
      <c r="D254" s="284"/>
      <c r="E254" s="284"/>
      <c r="F254" s="399">
        <v>41258</v>
      </c>
      <c r="G254" s="296">
        <v>1</v>
      </c>
      <c r="H254" s="339">
        <v>25000</v>
      </c>
      <c r="I254" s="339">
        <v>0</v>
      </c>
      <c r="J254" s="339"/>
      <c r="K254" s="337" t="s">
        <v>1375</v>
      </c>
      <c r="L254" s="334" t="s">
        <v>1378</v>
      </c>
      <c r="M254" s="396" t="s">
        <v>1377</v>
      </c>
      <c r="N254" s="402" t="s">
        <v>887</v>
      </c>
      <c r="O254" s="403" t="s">
        <v>633</v>
      </c>
    </row>
    <row r="255" spans="1:16" s="281" customFormat="1" ht="12.75" customHeight="1" x14ac:dyDescent="0.2">
      <c r="A255" s="397" t="s">
        <v>1379</v>
      </c>
      <c r="B255" s="274" t="s">
        <v>884</v>
      </c>
      <c r="C255" s="401"/>
      <c r="D255" s="284"/>
      <c r="E255" s="284"/>
      <c r="F255" s="399">
        <v>41258</v>
      </c>
      <c r="G255" s="296">
        <v>1</v>
      </c>
      <c r="H255" s="339">
        <v>11111</v>
      </c>
      <c r="I255" s="339">
        <v>0</v>
      </c>
      <c r="J255" s="339"/>
      <c r="K255" s="337" t="s">
        <v>1375</v>
      </c>
      <c r="L255" s="334" t="s">
        <v>1378</v>
      </c>
      <c r="M255" s="396" t="s">
        <v>1377</v>
      </c>
      <c r="N255" s="402" t="s">
        <v>887</v>
      </c>
      <c r="O255" s="403" t="s">
        <v>633</v>
      </c>
    </row>
    <row r="256" spans="1:16" s="396" customFormat="1" ht="12.75" customHeight="1" x14ac:dyDescent="0.2">
      <c r="A256" s="397" t="s">
        <v>1380</v>
      </c>
      <c r="B256" s="401" t="s">
        <v>980</v>
      </c>
      <c r="C256" s="401"/>
      <c r="D256" s="284"/>
      <c r="E256" s="284"/>
      <c r="F256" s="399">
        <v>41332</v>
      </c>
      <c r="G256" s="296">
        <v>3</v>
      </c>
      <c r="H256" s="339">
        <v>271165</v>
      </c>
      <c r="I256" s="339">
        <v>0</v>
      </c>
      <c r="J256" s="339">
        <v>65964</v>
      </c>
      <c r="K256" s="337" t="s">
        <v>1381</v>
      </c>
      <c r="L256" s="334" t="s">
        <v>635</v>
      </c>
      <c r="N256" s="395" t="s">
        <v>573</v>
      </c>
      <c r="O256" s="395" t="s">
        <v>619</v>
      </c>
    </row>
    <row r="257" spans="1:16" s="396" customFormat="1" ht="12.75" customHeight="1" x14ac:dyDescent="0.2">
      <c r="A257" s="397" t="s">
        <v>1382</v>
      </c>
      <c r="B257" s="401" t="s">
        <v>1383</v>
      </c>
      <c r="C257" s="401" t="s">
        <v>909</v>
      </c>
      <c r="D257" s="284"/>
      <c r="E257" s="284"/>
      <c r="F257" s="399">
        <v>41333</v>
      </c>
      <c r="G257" s="296">
        <v>1</v>
      </c>
      <c r="H257" s="339">
        <v>63497</v>
      </c>
      <c r="I257" s="339">
        <v>0</v>
      </c>
      <c r="J257" s="339">
        <v>21723</v>
      </c>
      <c r="K257" s="337" t="s">
        <v>1384</v>
      </c>
      <c r="L257" s="334" t="s">
        <v>1385</v>
      </c>
      <c r="M257" s="396" t="s">
        <v>1448</v>
      </c>
      <c r="N257" s="395" t="s">
        <v>460</v>
      </c>
      <c r="O257" s="395" t="s">
        <v>609</v>
      </c>
    </row>
    <row r="258" spans="1:16" s="396" customFormat="1" ht="12.75" customHeight="1" x14ac:dyDescent="0.2">
      <c r="A258" s="473" t="s">
        <v>1388</v>
      </c>
      <c r="B258" s="474" t="s">
        <v>1387</v>
      </c>
      <c r="F258" s="399">
        <v>41310</v>
      </c>
      <c r="G258" s="386">
        <v>2</v>
      </c>
      <c r="H258" s="385">
        <v>47451</v>
      </c>
      <c r="I258" s="385">
        <v>20308</v>
      </c>
      <c r="J258" s="385">
        <v>24621</v>
      </c>
      <c r="K258" s="381" t="s">
        <v>1389</v>
      </c>
      <c r="L258" s="334" t="s">
        <v>459</v>
      </c>
      <c r="N258" s="395" t="s">
        <v>517</v>
      </c>
      <c r="O258" s="395" t="s">
        <v>609</v>
      </c>
    </row>
    <row r="259" spans="1:16" s="125" customFormat="1" ht="12.6" customHeight="1" x14ac:dyDescent="0.2">
      <c r="A259" s="418" t="s">
        <v>1390</v>
      </c>
      <c r="B259" s="405" t="s">
        <v>1325</v>
      </c>
      <c r="C259" s="405"/>
      <c r="D259" s="405"/>
      <c r="E259" s="405"/>
      <c r="F259" s="434">
        <v>41338</v>
      </c>
      <c r="G259" s="383">
        <v>1</v>
      </c>
      <c r="H259" s="355">
        <v>5000</v>
      </c>
      <c r="I259" s="355">
        <v>2600</v>
      </c>
      <c r="J259" s="355">
        <v>2600</v>
      </c>
      <c r="K259" s="316" t="s">
        <v>1391</v>
      </c>
      <c r="L259" s="417" t="s">
        <v>459</v>
      </c>
      <c r="M259" s="405"/>
      <c r="N259" s="445" t="s">
        <v>573</v>
      </c>
      <c r="O259" s="445" t="s">
        <v>619</v>
      </c>
    </row>
    <row r="260" spans="1:16" s="446" customFormat="1" ht="12.6" customHeight="1" x14ac:dyDescent="0.2">
      <c r="A260" s="462" t="s">
        <v>1394</v>
      </c>
      <c r="B260" s="391" t="s">
        <v>1112</v>
      </c>
      <c r="C260" s="391" t="s">
        <v>1392</v>
      </c>
      <c r="D260" s="391"/>
      <c r="E260" s="391"/>
      <c r="F260" s="434">
        <v>41338</v>
      </c>
      <c r="G260" s="455">
        <v>3</v>
      </c>
      <c r="H260" s="393">
        <v>2224206</v>
      </c>
      <c r="I260" s="393">
        <v>746663</v>
      </c>
      <c r="J260" s="393">
        <v>758676</v>
      </c>
      <c r="K260" s="392" t="s">
        <v>1395</v>
      </c>
      <c r="L260" s="456" t="s">
        <v>1393</v>
      </c>
      <c r="M260" s="456"/>
      <c r="N260" s="456" t="s">
        <v>462</v>
      </c>
      <c r="O260" s="456" t="s">
        <v>623</v>
      </c>
      <c r="P260" s="410"/>
    </row>
    <row r="261" spans="1:16" s="446" customFormat="1" ht="12.6" customHeight="1" x14ac:dyDescent="0.2">
      <c r="A261" s="418" t="s">
        <v>1396</v>
      </c>
      <c r="B261" s="424" t="s">
        <v>1397</v>
      </c>
      <c r="C261" s="424"/>
      <c r="D261" s="424"/>
      <c r="E261" s="424"/>
      <c r="F261" s="434">
        <v>41339</v>
      </c>
      <c r="G261" s="398">
        <v>1</v>
      </c>
      <c r="H261" s="394">
        <v>6000</v>
      </c>
      <c r="I261" s="394">
        <v>1296</v>
      </c>
      <c r="J261" s="394">
        <v>1200</v>
      </c>
      <c r="K261" s="406" t="s">
        <v>1398</v>
      </c>
      <c r="L261" s="417" t="s">
        <v>459</v>
      </c>
      <c r="M261" s="417"/>
      <c r="N261" s="417" t="s">
        <v>564</v>
      </c>
      <c r="O261" s="417" t="s">
        <v>609</v>
      </c>
    </row>
    <row r="262" spans="1:16" s="446" customFormat="1" ht="12.6" customHeight="1" x14ac:dyDescent="0.2">
      <c r="A262" s="418" t="s">
        <v>1399</v>
      </c>
      <c r="B262" s="424" t="s">
        <v>1094</v>
      </c>
      <c r="C262" s="408"/>
      <c r="D262" s="408"/>
      <c r="E262" s="408"/>
      <c r="F262" s="434">
        <v>41339</v>
      </c>
      <c r="G262" s="398">
        <v>3</v>
      </c>
      <c r="H262" s="409">
        <v>224832</v>
      </c>
      <c r="I262" s="409">
        <v>347827</v>
      </c>
      <c r="J262" s="409">
        <v>175227</v>
      </c>
      <c r="K262" s="420" t="s">
        <v>1400</v>
      </c>
      <c r="L262" s="417" t="s">
        <v>1401</v>
      </c>
      <c r="M262" s="445"/>
      <c r="N262" s="457" t="s">
        <v>608</v>
      </c>
      <c r="O262" s="403" t="s">
        <v>609</v>
      </c>
      <c r="P262" s="410"/>
    </row>
    <row r="263" spans="1:16" s="446" customFormat="1" ht="12.6" customHeight="1" x14ac:dyDescent="0.2">
      <c r="A263" s="418" t="s">
        <v>1402</v>
      </c>
      <c r="B263" s="424" t="s">
        <v>1003</v>
      </c>
      <c r="C263" s="424" t="s">
        <v>1004</v>
      </c>
      <c r="D263" s="408"/>
      <c r="E263" s="408"/>
      <c r="F263" s="434">
        <v>41339</v>
      </c>
      <c r="G263" s="398">
        <v>1</v>
      </c>
      <c r="H263" s="409">
        <v>118426</v>
      </c>
      <c r="I263" s="409">
        <v>83740</v>
      </c>
      <c r="J263" s="409">
        <v>61406</v>
      </c>
      <c r="K263" s="420" t="s">
        <v>1403</v>
      </c>
      <c r="L263" s="417" t="s">
        <v>465</v>
      </c>
      <c r="M263" s="445"/>
      <c r="N263" s="457" t="s">
        <v>511</v>
      </c>
      <c r="O263" s="403" t="s">
        <v>609</v>
      </c>
    </row>
    <row r="264" spans="1:16" s="446" customFormat="1" ht="12.6" customHeight="1" x14ac:dyDescent="0.2">
      <c r="A264" s="418" t="s">
        <v>1404</v>
      </c>
      <c r="B264" s="424" t="s">
        <v>909</v>
      </c>
      <c r="C264" s="424"/>
      <c r="D264" s="408"/>
      <c r="E264" s="408"/>
      <c r="F264" s="434">
        <v>41303</v>
      </c>
      <c r="G264" s="398">
        <v>3</v>
      </c>
      <c r="H264" s="409">
        <v>43694</v>
      </c>
      <c r="I264" s="409">
        <v>1300</v>
      </c>
      <c r="J264" s="409">
        <v>4328</v>
      </c>
      <c r="K264" s="420" t="s">
        <v>1406</v>
      </c>
      <c r="L264" s="412" t="s">
        <v>1405</v>
      </c>
      <c r="M264" s="125"/>
      <c r="N264" s="457" t="s">
        <v>460</v>
      </c>
      <c r="O264" s="403" t="s">
        <v>609</v>
      </c>
    </row>
    <row r="265" spans="1:16" s="405" customFormat="1" ht="12.6" customHeight="1" x14ac:dyDescent="0.2">
      <c r="A265" s="418" t="s">
        <v>1407</v>
      </c>
      <c r="B265" s="424" t="s">
        <v>1131</v>
      </c>
      <c r="C265" s="424"/>
      <c r="D265" s="424"/>
      <c r="E265" s="424"/>
      <c r="F265" s="434">
        <v>41341</v>
      </c>
      <c r="G265" s="398">
        <v>3</v>
      </c>
      <c r="H265" s="409">
        <v>373223</v>
      </c>
      <c r="I265" s="409">
        <v>0</v>
      </c>
      <c r="J265" s="409">
        <v>107454</v>
      </c>
      <c r="K265" s="315" t="s">
        <v>1013</v>
      </c>
      <c r="L265" s="457" t="s">
        <v>635</v>
      </c>
      <c r="N265" s="445" t="s">
        <v>15</v>
      </c>
      <c r="O265" s="445" t="s">
        <v>619</v>
      </c>
    </row>
    <row r="266" spans="1:16" s="405" customFormat="1" ht="12.6" customHeight="1" x14ac:dyDescent="0.2">
      <c r="A266" s="418" t="s">
        <v>1408</v>
      </c>
      <c r="B266" s="405" t="s">
        <v>1387</v>
      </c>
      <c r="F266" s="434">
        <v>41341</v>
      </c>
      <c r="G266" s="414">
        <v>2</v>
      </c>
      <c r="H266" s="355">
        <v>60035</v>
      </c>
      <c r="I266" s="355">
        <v>13041</v>
      </c>
      <c r="J266" s="355">
        <v>25028</v>
      </c>
      <c r="K266" s="381" t="s">
        <v>1410</v>
      </c>
      <c r="L266" s="457" t="s">
        <v>1411</v>
      </c>
      <c r="N266" s="445" t="s">
        <v>517</v>
      </c>
      <c r="O266" s="445" t="s">
        <v>609</v>
      </c>
    </row>
    <row r="267" spans="1:16" s="405" customFormat="1" ht="12.6" customHeight="1" x14ac:dyDescent="0.2">
      <c r="A267" s="418" t="s">
        <v>1409</v>
      </c>
      <c r="B267" s="405" t="s">
        <v>1387</v>
      </c>
      <c r="F267" s="434">
        <v>41341</v>
      </c>
      <c r="G267" s="383">
        <v>3</v>
      </c>
      <c r="H267" s="355">
        <v>180136</v>
      </c>
      <c r="I267" s="355">
        <v>48036</v>
      </c>
      <c r="J267" s="355">
        <v>78059</v>
      </c>
      <c r="K267" s="381" t="s">
        <v>1412</v>
      </c>
      <c r="L267" s="457" t="s">
        <v>1413</v>
      </c>
      <c r="N267" s="445" t="s">
        <v>517</v>
      </c>
      <c r="O267" s="445" t="s">
        <v>609</v>
      </c>
    </row>
    <row r="268" spans="1:16" s="446" customFormat="1" ht="12.6" customHeight="1" x14ac:dyDescent="0.2">
      <c r="A268" s="418" t="s">
        <v>1414</v>
      </c>
      <c r="B268" s="424" t="s">
        <v>1415</v>
      </c>
      <c r="C268" s="424"/>
      <c r="D268" s="408"/>
      <c r="E268" s="408"/>
      <c r="F268" s="434">
        <v>41345</v>
      </c>
      <c r="G268" s="398">
        <v>1</v>
      </c>
      <c r="H268" s="409">
        <v>599815</v>
      </c>
      <c r="I268" s="409">
        <v>272910</v>
      </c>
      <c r="J268" s="409">
        <v>23895</v>
      </c>
      <c r="K268" s="420" t="s">
        <v>1416</v>
      </c>
      <c r="L268" s="412" t="s">
        <v>1417</v>
      </c>
      <c r="M268" s="125"/>
      <c r="N268" s="457" t="s">
        <v>1418</v>
      </c>
      <c r="O268" s="403" t="s">
        <v>633</v>
      </c>
    </row>
    <row r="269" spans="1:16" s="446" customFormat="1" ht="12.6" customHeight="1" x14ac:dyDescent="0.2">
      <c r="A269" s="418" t="s">
        <v>1419</v>
      </c>
      <c r="B269" s="522" t="s">
        <v>1659</v>
      </c>
      <c r="C269" s="424"/>
      <c r="D269" s="408"/>
      <c r="E269" s="408"/>
      <c r="F269" s="434"/>
      <c r="G269" s="398"/>
      <c r="H269" s="409"/>
      <c r="I269" s="409"/>
      <c r="J269" s="409"/>
      <c r="K269" s="420"/>
      <c r="L269" s="412"/>
      <c r="M269" s="125"/>
      <c r="N269" s="457"/>
      <c r="O269" s="403"/>
    </row>
    <row r="270" spans="1:16" s="405" customFormat="1" ht="12.6" customHeight="1" x14ac:dyDescent="0.2">
      <c r="A270" s="418" t="s">
        <v>1420</v>
      </c>
      <c r="B270" s="424" t="s">
        <v>1397</v>
      </c>
      <c r="C270" s="424"/>
      <c r="D270" s="424"/>
      <c r="E270" s="424"/>
      <c r="F270" s="434">
        <v>41346</v>
      </c>
      <c r="G270" s="398">
        <v>1</v>
      </c>
      <c r="H270" s="394">
        <v>6000</v>
      </c>
      <c r="I270" s="394">
        <v>1296</v>
      </c>
      <c r="J270" s="394">
        <v>1200</v>
      </c>
      <c r="K270" s="420" t="s">
        <v>1424</v>
      </c>
      <c r="L270" s="417" t="s">
        <v>459</v>
      </c>
      <c r="M270" s="417"/>
      <c r="N270" s="417" t="s">
        <v>564</v>
      </c>
      <c r="O270" s="417" t="s">
        <v>609</v>
      </c>
    </row>
    <row r="271" spans="1:16" s="405" customFormat="1" ht="12.6" customHeight="1" x14ac:dyDescent="0.2">
      <c r="A271" s="418" t="s">
        <v>1421</v>
      </c>
      <c r="B271" s="424" t="s">
        <v>1156</v>
      </c>
      <c r="C271" s="424"/>
      <c r="D271" s="424"/>
      <c r="E271" s="424"/>
      <c r="F271" s="434">
        <v>41346</v>
      </c>
      <c r="G271" s="398">
        <v>1</v>
      </c>
      <c r="H271" s="394">
        <v>5500</v>
      </c>
      <c r="I271" s="394">
        <v>0</v>
      </c>
      <c r="J271" s="394">
        <v>0</v>
      </c>
      <c r="K271" s="420" t="s">
        <v>1422</v>
      </c>
      <c r="L271" s="417" t="s">
        <v>1423</v>
      </c>
      <c r="M271" s="417"/>
      <c r="N271" s="417" t="s">
        <v>1159</v>
      </c>
      <c r="O271" s="417" t="s">
        <v>48</v>
      </c>
    </row>
    <row r="272" spans="1:16" s="446" customFormat="1" ht="12.6" customHeight="1" x14ac:dyDescent="0.2">
      <c r="A272" s="418" t="s">
        <v>1425</v>
      </c>
      <c r="B272" s="274" t="s">
        <v>607</v>
      </c>
      <c r="C272" s="423"/>
      <c r="D272" s="423"/>
      <c r="E272" s="423"/>
      <c r="F272" s="434">
        <v>41347</v>
      </c>
      <c r="G272" s="463">
        <v>2</v>
      </c>
      <c r="H272" s="427">
        <v>387820</v>
      </c>
      <c r="I272" s="427">
        <v>0</v>
      </c>
      <c r="J272" s="427">
        <v>112820</v>
      </c>
      <c r="K272" s="420" t="s">
        <v>1426</v>
      </c>
      <c r="L272" s="456" t="s">
        <v>1393</v>
      </c>
      <c r="M272" s="278"/>
      <c r="N272" s="457" t="s">
        <v>608</v>
      </c>
      <c r="O272" s="403" t="s">
        <v>609</v>
      </c>
    </row>
    <row r="273" spans="1:15" s="446" customFormat="1" ht="12.6" customHeight="1" x14ac:dyDescent="0.2">
      <c r="A273" s="418" t="s">
        <v>1427</v>
      </c>
      <c r="B273" s="274" t="s">
        <v>621</v>
      </c>
      <c r="C273" s="285"/>
      <c r="D273" s="285"/>
      <c r="E273" s="285"/>
      <c r="F273" s="434">
        <v>41348</v>
      </c>
      <c r="G273" s="398">
        <v>1</v>
      </c>
      <c r="H273" s="427">
        <v>5094</v>
      </c>
      <c r="I273" s="427">
        <v>0</v>
      </c>
      <c r="J273" s="427">
        <v>1743</v>
      </c>
      <c r="K273" s="337" t="s">
        <v>1428</v>
      </c>
      <c r="L273" s="456" t="s">
        <v>1393</v>
      </c>
      <c r="M273" s="457" t="s">
        <v>1459</v>
      </c>
      <c r="N273" s="445" t="s">
        <v>462</v>
      </c>
      <c r="O273" s="445" t="s">
        <v>623</v>
      </c>
    </row>
    <row r="274" spans="1:15" s="446" customFormat="1" ht="12.6" customHeight="1" x14ac:dyDescent="0.2">
      <c r="A274" s="418" t="s">
        <v>1429</v>
      </c>
      <c r="B274" s="424" t="s">
        <v>1107</v>
      </c>
      <c r="C274" s="408"/>
      <c r="D274" s="408"/>
      <c r="E274" s="408"/>
      <c r="F274" s="434">
        <v>41352</v>
      </c>
      <c r="G274" s="407">
        <v>3</v>
      </c>
      <c r="H274" s="409">
        <v>499443</v>
      </c>
      <c r="I274" s="409">
        <v>0</v>
      </c>
      <c r="J274" s="409">
        <v>162376</v>
      </c>
      <c r="K274" s="337" t="s">
        <v>1430</v>
      </c>
      <c r="L274" s="457" t="s">
        <v>459</v>
      </c>
      <c r="M274" s="335"/>
      <c r="N274" s="457" t="s">
        <v>460</v>
      </c>
      <c r="O274" s="403" t="s">
        <v>609</v>
      </c>
    </row>
    <row r="275" spans="1:15" s="446" customFormat="1" ht="12.6" customHeight="1" x14ac:dyDescent="0.2">
      <c r="A275" s="418" t="s">
        <v>1431</v>
      </c>
      <c r="B275" s="424" t="s">
        <v>825</v>
      </c>
      <c r="C275" s="408"/>
      <c r="D275" s="408"/>
      <c r="E275" s="408"/>
      <c r="F275" s="434">
        <v>41354</v>
      </c>
      <c r="G275" s="407">
        <v>1</v>
      </c>
      <c r="H275" s="409">
        <v>50769</v>
      </c>
      <c r="I275" s="409">
        <v>0</v>
      </c>
      <c r="J275" s="409">
        <v>14729</v>
      </c>
      <c r="K275" s="337" t="s">
        <v>1432</v>
      </c>
      <c r="L275" s="458" t="s">
        <v>1433</v>
      </c>
      <c r="M275" s="335" t="s">
        <v>1434</v>
      </c>
      <c r="N275" s="457" t="s">
        <v>573</v>
      </c>
      <c r="O275" s="403" t="s">
        <v>619</v>
      </c>
    </row>
    <row r="276" spans="1:15" s="446" customFormat="1" ht="12.6" customHeight="1" x14ac:dyDescent="0.2">
      <c r="A276" s="418" t="s">
        <v>1435</v>
      </c>
      <c r="B276" s="424" t="s">
        <v>1436</v>
      </c>
      <c r="C276" s="408"/>
      <c r="D276" s="408"/>
      <c r="E276" s="408"/>
      <c r="F276" s="434">
        <v>41353</v>
      </c>
      <c r="G276" s="407">
        <v>2</v>
      </c>
      <c r="H276" s="409">
        <v>7000000</v>
      </c>
      <c r="I276" s="409">
        <v>1094535</v>
      </c>
      <c r="J276" s="409">
        <v>1355139</v>
      </c>
      <c r="K276" s="337" t="s">
        <v>1437</v>
      </c>
      <c r="L276" s="457" t="s">
        <v>465</v>
      </c>
      <c r="M276" s="335"/>
      <c r="N276" s="457" t="s">
        <v>511</v>
      </c>
      <c r="O276" s="403" t="s">
        <v>609</v>
      </c>
    </row>
    <row r="277" spans="1:15" s="446" customFormat="1" ht="12.6" customHeight="1" x14ac:dyDescent="0.2">
      <c r="A277" s="418" t="s">
        <v>1438</v>
      </c>
      <c r="B277" s="424" t="s">
        <v>825</v>
      </c>
      <c r="C277" s="163"/>
      <c r="D277" s="163"/>
      <c r="E277" s="163"/>
      <c r="F277" s="434">
        <v>41361</v>
      </c>
      <c r="G277" s="398">
        <v>1</v>
      </c>
      <c r="H277" s="338">
        <v>6000</v>
      </c>
      <c r="I277" s="338">
        <v>1296</v>
      </c>
      <c r="J277" s="338">
        <v>1200</v>
      </c>
      <c r="K277" s="446" t="s">
        <v>1439</v>
      </c>
      <c r="L277" s="417" t="s">
        <v>459</v>
      </c>
      <c r="M277" s="378"/>
      <c r="N277" s="445" t="s">
        <v>573</v>
      </c>
      <c r="O277" s="445" t="s">
        <v>619</v>
      </c>
    </row>
    <row r="278" spans="1:15" s="446" customFormat="1" ht="12.6" customHeight="1" x14ac:dyDescent="0.2">
      <c r="A278" s="418" t="s">
        <v>1440</v>
      </c>
      <c r="B278" s="424" t="s">
        <v>954</v>
      </c>
      <c r="C278" s="424" t="s">
        <v>647</v>
      </c>
      <c r="D278" s="408"/>
      <c r="E278" s="408"/>
      <c r="F278" s="434">
        <v>41361</v>
      </c>
      <c r="G278" s="398">
        <v>1</v>
      </c>
      <c r="H278" s="409">
        <v>50000</v>
      </c>
      <c r="I278" s="409">
        <v>0</v>
      </c>
      <c r="J278" s="409">
        <v>5000</v>
      </c>
      <c r="K278" s="337" t="s">
        <v>1441</v>
      </c>
      <c r="L278" s="457" t="s">
        <v>459</v>
      </c>
      <c r="M278" s="445"/>
      <c r="N278" s="457" t="s">
        <v>460</v>
      </c>
      <c r="O278" s="403" t="s">
        <v>609</v>
      </c>
    </row>
    <row r="279" spans="1:15" s="446" customFormat="1" ht="12.6" customHeight="1" x14ac:dyDescent="0.2">
      <c r="A279" s="470" t="s">
        <v>1442</v>
      </c>
      <c r="B279" s="472" t="s">
        <v>1443</v>
      </c>
      <c r="C279" s="424"/>
      <c r="D279" s="424"/>
      <c r="E279" s="424"/>
      <c r="F279" s="434">
        <v>41361</v>
      </c>
      <c r="G279" s="398">
        <v>1</v>
      </c>
      <c r="H279" s="409">
        <v>6636</v>
      </c>
      <c r="I279" s="409">
        <v>0</v>
      </c>
      <c r="J279" s="409">
        <v>2270</v>
      </c>
      <c r="K279" s="337" t="s">
        <v>1444</v>
      </c>
      <c r="L279" s="458" t="s">
        <v>1385</v>
      </c>
      <c r="M279" s="335"/>
      <c r="N279" s="457" t="s">
        <v>547</v>
      </c>
      <c r="O279" s="403" t="s">
        <v>619</v>
      </c>
    </row>
    <row r="280" spans="1:15" s="446" customFormat="1" ht="12.6" customHeight="1" x14ac:dyDescent="0.2">
      <c r="A280" s="418" t="s">
        <v>1445</v>
      </c>
      <c r="B280" s="424" t="s">
        <v>941</v>
      </c>
      <c r="C280" s="424"/>
      <c r="D280" s="424"/>
      <c r="E280" s="424"/>
      <c r="F280" s="434">
        <v>41365</v>
      </c>
      <c r="G280" s="219">
        <v>1</v>
      </c>
      <c r="H280" s="427">
        <v>288636</v>
      </c>
      <c r="I280" s="427">
        <v>0</v>
      </c>
      <c r="J280" s="427">
        <v>77774</v>
      </c>
      <c r="K280" s="417" t="s">
        <v>1447</v>
      </c>
      <c r="L280" s="445" t="s">
        <v>1446</v>
      </c>
      <c r="N280" s="445" t="s">
        <v>462</v>
      </c>
      <c r="O280" s="445" t="s">
        <v>623</v>
      </c>
    </row>
    <row r="281" spans="1:15" s="446" customFormat="1" ht="12.6" customHeight="1" x14ac:dyDescent="0.2">
      <c r="A281" s="418" t="s">
        <v>1449</v>
      </c>
      <c r="B281" s="424" t="s">
        <v>1450</v>
      </c>
      <c r="C281" s="340"/>
      <c r="D281" s="424"/>
      <c r="E281" s="424"/>
      <c r="F281" s="434" t="s">
        <v>1492</v>
      </c>
      <c r="G281" s="219">
        <v>2</v>
      </c>
      <c r="H281" s="427">
        <v>731911</v>
      </c>
      <c r="I281" s="427">
        <v>0</v>
      </c>
      <c r="J281" s="427">
        <v>160083</v>
      </c>
      <c r="K281" s="417" t="s">
        <v>1451</v>
      </c>
      <c r="L281" s="445" t="s">
        <v>1452</v>
      </c>
      <c r="N281" s="445" t="s">
        <v>547</v>
      </c>
      <c r="O281" s="445" t="s">
        <v>619</v>
      </c>
    </row>
    <row r="282" spans="1:15" s="446" customFormat="1" ht="12.6" customHeight="1" x14ac:dyDescent="0.2">
      <c r="A282" s="418" t="s">
        <v>1453</v>
      </c>
      <c r="B282" s="424" t="s">
        <v>617</v>
      </c>
      <c r="C282" s="340"/>
      <c r="D282" s="424"/>
      <c r="E282" s="424"/>
      <c r="F282" s="434">
        <v>41368</v>
      </c>
      <c r="G282" s="219">
        <v>3</v>
      </c>
      <c r="H282" s="427">
        <v>99951</v>
      </c>
      <c r="I282" s="427">
        <v>0</v>
      </c>
      <c r="J282" s="427">
        <v>34194</v>
      </c>
      <c r="K282" s="417" t="s">
        <v>1454</v>
      </c>
      <c r="L282" s="445" t="s">
        <v>458</v>
      </c>
      <c r="M282" s="446" t="s">
        <v>1455</v>
      </c>
      <c r="N282" s="445" t="s">
        <v>573</v>
      </c>
      <c r="O282" s="445" t="s">
        <v>619</v>
      </c>
    </row>
    <row r="283" spans="1:15" s="446" customFormat="1" ht="12.6" customHeight="1" x14ac:dyDescent="0.2">
      <c r="A283" s="418" t="s">
        <v>1456</v>
      </c>
      <c r="B283" s="274" t="s">
        <v>852</v>
      </c>
      <c r="C283" s="423"/>
      <c r="D283" s="423"/>
      <c r="E283" s="423"/>
      <c r="F283" s="434">
        <v>41367</v>
      </c>
      <c r="G283" s="457">
        <v>5</v>
      </c>
      <c r="H283" s="427">
        <v>767530</v>
      </c>
      <c r="I283" s="427">
        <v>0</v>
      </c>
      <c r="J283" s="427">
        <v>230174</v>
      </c>
      <c r="K283" s="420" t="s">
        <v>1457</v>
      </c>
      <c r="L283" s="458" t="s">
        <v>1458</v>
      </c>
      <c r="N283" s="445" t="s">
        <v>558</v>
      </c>
      <c r="O283" s="445" t="s">
        <v>815</v>
      </c>
    </row>
    <row r="284" spans="1:15" s="446" customFormat="1" ht="12.6" customHeight="1" x14ac:dyDescent="0.2">
      <c r="A284" s="418" t="s">
        <v>1460</v>
      </c>
      <c r="B284" s="424" t="s">
        <v>891</v>
      </c>
      <c r="C284" s="408"/>
      <c r="D284" s="408"/>
      <c r="E284" s="408"/>
      <c r="F284" s="434">
        <v>41358</v>
      </c>
      <c r="G284" s="527">
        <v>5</v>
      </c>
      <c r="H284" s="375">
        <v>2238540</v>
      </c>
      <c r="I284" s="375">
        <v>0</v>
      </c>
      <c r="J284" s="375">
        <v>291980</v>
      </c>
      <c r="K284" s="337" t="s">
        <v>1461</v>
      </c>
      <c r="L284" s="458" t="s">
        <v>81</v>
      </c>
      <c r="M284" s="335"/>
      <c r="N284" s="457" t="s">
        <v>608</v>
      </c>
      <c r="O284" s="403" t="s">
        <v>609</v>
      </c>
    </row>
    <row r="285" spans="1:15" s="446" customFormat="1" ht="12.6" customHeight="1" x14ac:dyDescent="0.2">
      <c r="A285" s="418" t="s">
        <v>1462</v>
      </c>
      <c r="B285" s="274" t="s">
        <v>613</v>
      </c>
      <c r="C285" s="423"/>
      <c r="D285" s="423"/>
      <c r="E285" s="423"/>
      <c r="F285" s="434">
        <v>41372</v>
      </c>
      <c r="G285" s="457">
        <v>2</v>
      </c>
      <c r="H285" s="427">
        <v>67867</v>
      </c>
      <c r="I285" s="427">
        <v>6286</v>
      </c>
      <c r="J285" s="427">
        <v>0</v>
      </c>
      <c r="K285" s="420" t="s">
        <v>1463</v>
      </c>
      <c r="L285" s="458" t="s">
        <v>70</v>
      </c>
      <c r="N285" s="457" t="s">
        <v>608</v>
      </c>
      <c r="O285" s="403" t="s">
        <v>609</v>
      </c>
    </row>
    <row r="286" spans="1:15" s="446" customFormat="1" ht="12.6" customHeight="1" x14ac:dyDescent="0.2">
      <c r="A286" s="418" t="s">
        <v>1464</v>
      </c>
      <c r="B286" s="274" t="s">
        <v>706</v>
      </c>
      <c r="C286" s="222"/>
      <c r="D286" s="222"/>
      <c r="E286" s="222"/>
      <c r="F286" s="434">
        <v>41373</v>
      </c>
      <c r="G286" s="226">
        <v>5</v>
      </c>
      <c r="H286" s="427">
        <v>749997</v>
      </c>
      <c r="I286" s="427">
        <v>0</v>
      </c>
      <c r="J286" s="427">
        <v>251516</v>
      </c>
      <c r="K286" s="337" t="s">
        <v>1465</v>
      </c>
      <c r="L286" s="417" t="s">
        <v>458</v>
      </c>
      <c r="M286" s="445"/>
      <c r="N286" s="445" t="s">
        <v>558</v>
      </c>
      <c r="O286" s="445" t="s">
        <v>609</v>
      </c>
    </row>
    <row r="287" spans="1:15" s="446" customFormat="1" ht="12.6" customHeight="1" x14ac:dyDescent="0.2">
      <c r="A287" s="418" t="s">
        <v>1466</v>
      </c>
      <c r="B287" s="274" t="s">
        <v>770</v>
      </c>
      <c r="C287" s="222"/>
      <c r="D287" s="222"/>
      <c r="E287" s="222"/>
      <c r="F287" s="434">
        <v>41374</v>
      </c>
      <c r="G287" s="226">
        <v>1</v>
      </c>
      <c r="H287" s="427">
        <v>10000</v>
      </c>
      <c r="I287" s="427">
        <v>3818</v>
      </c>
      <c r="J287" s="427">
        <v>909</v>
      </c>
      <c r="K287" s="337" t="s">
        <v>1469</v>
      </c>
      <c r="L287" s="417" t="s">
        <v>1467</v>
      </c>
      <c r="M287" s="417" t="s">
        <v>1468</v>
      </c>
      <c r="N287" s="445" t="s">
        <v>169</v>
      </c>
      <c r="O287" s="445" t="s">
        <v>169</v>
      </c>
    </row>
    <row r="288" spans="1:15" s="446" customFormat="1" ht="12.6" customHeight="1" x14ac:dyDescent="0.2">
      <c r="A288" s="418" t="s">
        <v>1470</v>
      </c>
      <c r="B288" s="424" t="s">
        <v>617</v>
      </c>
      <c r="C288" s="340"/>
      <c r="D288" s="424"/>
      <c r="E288" s="424"/>
      <c r="F288" s="434">
        <v>41382</v>
      </c>
      <c r="G288" s="219">
        <v>4</v>
      </c>
      <c r="H288" s="427">
        <v>135411</v>
      </c>
      <c r="I288" s="427">
        <v>0</v>
      </c>
      <c r="J288" s="427">
        <v>46325</v>
      </c>
      <c r="K288" s="420" t="s">
        <v>1471</v>
      </c>
      <c r="L288" s="445" t="s">
        <v>458</v>
      </c>
      <c r="M288" s="446" t="s">
        <v>1472</v>
      </c>
      <c r="N288" s="445" t="s">
        <v>573</v>
      </c>
      <c r="O288" s="445" t="s">
        <v>619</v>
      </c>
    </row>
    <row r="289" spans="1:16" s="446" customFormat="1" ht="12.6" customHeight="1" x14ac:dyDescent="0.2">
      <c r="A289" s="418" t="s">
        <v>1473</v>
      </c>
      <c r="B289" s="424" t="s">
        <v>825</v>
      </c>
      <c r="C289" s="340"/>
      <c r="D289" s="424"/>
      <c r="E289" s="424"/>
      <c r="F289" s="434">
        <v>41375</v>
      </c>
      <c r="G289" s="219">
        <v>1</v>
      </c>
      <c r="H289" s="427">
        <v>7500</v>
      </c>
      <c r="I289" s="427">
        <v>16121</v>
      </c>
      <c r="J289" s="427">
        <v>0</v>
      </c>
      <c r="K289" s="420" t="s">
        <v>1474</v>
      </c>
      <c r="L289" s="445" t="s">
        <v>458</v>
      </c>
      <c r="M289" s="446" t="s">
        <v>1475</v>
      </c>
      <c r="N289" s="445" t="s">
        <v>573</v>
      </c>
      <c r="O289" s="445" t="s">
        <v>619</v>
      </c>
    </row>
    <row r="290" spans="1:16" s="446" customFormat="1" ht="12.6" customHeight="1" x14ac:dyDescent="0.2">
      <c r="A290" s="418" t="s">
        <v>1476</v>
      </c>
      <c r="B290" s="274" t="s">
        <v>1436</v>
      </c>
      <c r="C290" s="423"/>
      <c r="D290" s="423"/>
      <c r="E290" s="423"/>
      <c r="F290" s="434">
        <v>41379</v>
      </c>
      <c r="G290" s="457">
        <v>2</v>
      </c>
      <c r="H290" s="427">
        <v>450340</v>
      </c>
      <c r="I290" s="427">
        <v>146720</v>
      </c>
      <c r="J290" s="427">
        <v>181654</v>
      </c>
      <c r="K290" s="420" t="s">
        <v>1477</v>
      </c>
      <c r="L290" s="458" t="s">
        <v>465</v>
      </c>
      <c r="N290" s="445" t="s">
        <v>511</v>
      </c>
      <c r="O290" s="445" t="s">
        <v>815</v>
      </c>
    </row>
    <row r="291" spans="1:16" s="446" customFormat="1" ht="12.6" customHeight="1" x14ac:dyDescent="0.2">
      <c r="A291" s="418" t="s">
        <v>1478</v>
      </c>
      <c r="B291" s="424" t="s">
        <v>1450</v>
      </c>
      <c r="C291" s="423"/>
      <c r="D291" s="423"/>
      <c r="E291" s="423"/>
      <c r="F291" s="434">
        <v>41379</v>
      </c>
      <c r="G291" s="457">
        <v>4</v>
      </c>
      <c r="H291" s="427">
        <v>993395</v>
      </c>
      <c r="I291" s="427">
        <v>0</v>
      </c>
      <c r="J291" s="427">
        <v>170354</v>
      </c>
      <c r="K291" s="420" t="s">
        <v>1482</v>
      </c>
      <c r="L291" s="458" t="s">
        <v>1452</v>
      </c>
      <c r="N291" s="445" t="str">
        <f t="shared" ref="N291:O291" si="0">N281</f>
        <v>CES</v>
      </c>
      <c r="O291" s="445" t="str">
        <f t="shared" si="0"/>
        <v>CSLA</v>
      </c>
    </row>
    <row r="292" spans="1:16" s="446" customFormat="1" ht="12.6" customHeight="1" x14ac:dyDescent="0.2">
      <c r="A292" s="418" t="s">
        <v>1479</v>
      </c>
      <c r="B292" s="424" t="s">
        <v>1480</v>
      </c>
      <c r="C292" s="423"/>
      <c r="D292" s="423"/>
      <c r="E292" s="423"/>
      <c r="F292" s="434">
        <v>41379</v>
      </c>
      <c r="G292" s="457">
        <v>5</v>
      </c>
      <c r="H292" s="427">
        <v>1875189</v>
      </c>
      <c r="I292" s="427">
        <v>0</v>
      </c>
      <c r="J292" s="427">
        <v>464679</v>
      </c>
      <c r="K292" s="420" t="s">
        <v>1481</v>
      </c>
      <c r="L292" s="445" t="s">
        <v>459</v>
      </c>
      <c r="M292" s="421"/>
      <c r="N292" s="445" t="s">
        <v>573</v>
      </c>
      <c r="O292" s="445" t="s">
        <v>619</v>
      </c>
    </row>
    <row r="293" spans="1:16" s="446" customFormat="1" ht="12.6" customHeight="1" x14ac:dyDescent="0.2">
      <c r="A293" s="418" t="s">
        <v>1487</v>
      </c>
      <c r="B293" s="274" t="s">
        <v>1484</v>
      </c>
      <c r="C293" s="424" t="s">
        <v>1485</v>
      </c>
      <c r="D293" s="423"/>
      <c r="E293" s="423"/>
      <c r="F293" s="434">
        <v>41372</v>
      </c>
      <c r="G293" s="457">
        <v>2</v>
      </c>
      <c r="H293" s="427">
        <v>265991</v>
      </c>
      <c r="I293" s="427">
        <v>84175</v>
      </c>
      <c r="J293" s="427">
        <v>104217</v>
      </c>
      <c r="K293" s="420" t="s">
        <v>1486</v>
      </c>
      <c r="L293" s="457" t="s">
        <v>465</v>
      </c>
      <c r="N293" s="445" t="s">
        <v>511</v>
      </c>
      <c r="O293" s="445" t="s">
        <v>815</v>
      </c>
    </row>
    <row r="294" spans="1:16" s="446" customFormat="1" ht="12.6" customHeight="1" x14ac:dyDescent="0.2">
      <c r="A294" s="418" t="s">
        <v>1488</v>
      </c>
      <c r="B294" s="274" t="s">
        <v>1199</v>
      </c>
      <c r="C294" s="424"/>
      <c r="D294" s="423"/>
      <c r="E294" s="423"/>
      <c r="F294" s="434">
        <v>41372</v>
      </c>
      <c r="G294" s="457">
        <v>2</v>
      </c>
      <c r="H294" s="427">
        <v>228031</v>
      </c>
      <c r="I294" s="427">
        <v>73499</v>
      </c>
      <c r="J294" s="427">
        <v>90999</v>
      </c>
      <c r="K294" s="420" t="s">
        <v>1489</v>
      </c>
      <c r="L294" s="457" t="s">
        <v>465</v>
      </c>
      <c r="N294" s="445" t="s">
        <v>511</v>
      </c>
      <c r="O294" s="445" t="s">
        <v>815</v>
      </c>
    </row>
    <row r="295" spans="1:16" s="446" customFormat="1" ht="12.6" customHeight="1" x14ac:dyDescent="0.2">
      <c r="A295" s="418" t="s">
        <v>1490</v>
      </c>
      <c r="B295" s="274" t="s">
        <v>1073</v>
      </c>
      <c r="C295" s="424"/>
      <c r="D295" s="423"/>
      <c r="E295" s="423"/>
      <c r="F295" s="434">
        <v>41379</v>
      </c>
      <c r="G295" s="457">
        <v>2</v>
      </c>
      <c r="H295" s="427">
        <v>370892</v>
      </c>
      <c r="I295" s="427">
        <v>141613</v>
      </c>
      <c r="J295" s="427">
        <v>175331</v>
      </c>
      <c r="K295" s="420" t="s">
        <v>1491</v>
      </c>
      <c r="L295" s="457" t="s">
        <v>465</v>
      </c>
      <c r="N295" s="445" t="s">
        <v>511</v>
      </c>
      <c r="O295" s="445" t="s">
        <v>815</v>
      </c>
    </row>
    <row r="296" spans="1:16" s="446" customFormat="1" ht="12.6" customHeight="1" x14ac:dyDescent="0.2">
      <c r="A296" s="418" t="s">
        <v>1493</v>
      </c>
      <c r="B296" s="274" t="s">
        <v>1436</v>
      </c>
      <c r="C296" s="424"/>
      <c r="D296" s="423"/>
      <c r="E296" s="423"/>
      <c r="F296" s="434">
        <v>41383</v>
      </c>
      <c r="G296" s="457">
        <v>1</v>
      </c>
      <c r="H296" s="427">
        <v>24814</v>
      </c>
      <c r="I296" s="427">
        <v>9475</v>
      </c>
      <c r="J296" s="427">
        <v>11730</v>
      </c>
      <c r="K296" s="420" t="s">
        <v>1495</v>
      </c>
      <c r="L296" s="457" t="s">
        <v>465</v>
      </c>
      <c r="M296" s="446" t="s">
        <v>1494</v>
      </c>
      <c r="N296" s="445" t="s">
        <v>511</v>
      </c>
      <c r="O296" s="445" t="s">
        <v>815</v>
      </c>
    </row>
    <row r="297" spans="1:16" s="446" customFormat="1" ht="12.6" customHeight="1" x14ac:dyDescent="0.2">
      <c r="A297" s="418" t="s">
        <v>1496</v>
      </c>
      <c r="B297" s="274" t="s">
        <v>1229</v>
      </c>
      <c r="C297" s="424"/>
      <c r="D297" s="423"/>
      <c r="E297" s="423"/>
      <c r="F297" s="434">
        <v>41383</v>
      </c>
      <c r="G297" s="457">
        <v>3</v>
      </c>
      <c r="H297" s="427">
        <v>300000</v>
      </c>
      <c r="I297" s="427">
        <v>0</v>
      </c>
      <c r="J297" s="427">
        <v>74802</v>
      </c>
      <c r="K297" s="420" t="s">
        <v>1497</v>
      </c>
      <c r="L297" s="457" t="s">
        <v>635</v>
      </c>
      <c r="M297" s="446" t="s">
        <v>1498</v>
      </c>
      <c r="N297" s="445" t="s">
        <v>41</v>
      </c>
      <c r="O297" s="445" t="s">
        <v>41</v>
      </c>
    </row>
    <row r="298" spans="1:16" s="446" customFormat="1" ht="12.6" customHeight="1" x14ac:dyDescent="0.2">
      <c r="A298" s="418" t="s">
        <v>1499</v>
      </c>
      <c r="B298" s="274" t="s">
        <v>1229</v>
      </c>
      <c r="C298" s="424"/>
      <c r="D298" s="423"/>
      <c r="E298" s="423"/>
      <c r="F298" s="434">
        <v>41389</v>
      </c>
      <c r="G298" s="457">
        <v>1</v>
      </c>
      <c r="H298" s="427">
        <v>16000</v>
      </c>
      <c r="I298" s="427">
        <v>0</v>
      </c>
      <c r="J298" s="427">
        <v>0</v>
      </c>
      <c r="K298" s="420" t="s">
        <v>1500</v>
      </c>
      <c r="L298" s="445" t="s">
        <v>459</v>
      </c>
      <c r="N298" s="445" t="s">
        <v>41</v>
      </c>
      <c r="O298" s="445" t="s">
        <v>41</v>
      </c>
    </row>
    <row r="299" spans="1:16" s="446" customFormat="1" ht="12.6" customHeight="1" x14ac:dyDescent="0.2">
      <c r="A299" s="436" t="s">
        <v>1502</v>
      </c>
      <c r="B299" s="467" t="s">
        <v>1501</v>
      </c>
      <c r="C299" s="468"/>
      <c r="D299" s="461"/>
      <c r="E299" s="461"/>
      <c r="F299" s="434">
        <v>41390</v>
      </c>
      <c r="G299" s="457">
        <v>4</v>
      </c>
      <c r="H299" s="464">
        <v>500164</v>
      </c>
      <c r="I299" s="464">
        <v>0</v>
      </c>
      <c r="J299" s="464">
        <v>171109</v>
      </c>
      <c r="K299" s="461" t="s">
        <v>1503</v>
      </c>
      <c r="L299" s="457" t="s">
        <v>458</v>
      </c>
      <c r="M299" s="457"/>
      <c r="N299" s="457" t="s">
        <v>573</v>
      </c>
      <c r="O299" s="445" t="s">
        <v>619</v>
      </c>
    </row>
    <row r="300" spans="1:16" s="405" customFormat="1" ht="12.6" customHeight="1" x14ac:dyDescent="0.2">
      <c r="A300" s="436" t="s">
        <v>1504</v>
      </c>
      <c r="B300" s="424" t="s">
        <v>907</v>
      </c>
      <c r="C300" s="424"/>
      <c r="D300" s="424"/>
      <c r="E300" s="424"/>
      <c r="F300" s="434">
        <v>41390</v>
      </c>
      <c r="G300" s="527">
        <v>1</v>
      </c>
      <c r="H300" s="409">
        <v>7800</v>
      </c>
      <c r="I300" s="427">
        <v>0</v>
      </c>
      <c r="J300" s="427">
        <v>0</v>
      </c>
      <c r="K300" s="315" t="s">
        <v>1505</v>
      </c>
      <c r="L300" s="457" t="s">
        <v>459</v>
      </c>
      <c r="M300" s="445"/>
      <c r="N300" s="457" t="s">
        <v>462</v>
      </c>
      <c r="O300" s="457" t="s">
        <v>623</v>
      </c>
    </row>
    <row r="301" spans="1:16" s="405" customFormat="1" ht="12.6" customHeight="1" x14ac:dyDescent="0.2">
      <c r="A301" s="418" t="s">
        <v>1506</v>
      </c>
      <c r="B301" s="424" t="s">
        <v>1063</v>
      </c>
      <c r="C301" s="424" t="s">
        <v>871</v>
      </c>
      <c r="D301" s="424"/>
      <c r="E301" s="424"/>
      <c r="F301" s="434">
        <v>41390</v>
      </c>
      <c r="G301" s="527">
        <v>5</v>
      </c>
      <c r="H301" s="409">
        <v>2923709</v>
      </c>
      <c r="I301" s="409">
        <v>588922</v>
      </c>
      <c r="J301" s="409">
        <v>1044222</v>
      </c>
      <c r="K301" s="420" t="s">
        <v>1512</v>
      </c>
      <c r="L301" s="417" t="s">
        <v>687</v>
      </c>
      <c r="M301" s="445"/>
      <c r="N301" s="445" t="s">
        <v>44</v>
      </c>
      <c r="O301" s="445" t="s">
        <v>44</v>
      </c>
    </row>
    <row r="302" spans="1:16" s="446" customFormat="1" ht="12.6" customHeight="1" x14ac:dyDescent="0.2">
      <c r="A302" s="418" t="s">
        <v>1507</v>
      </c>
      <c r="B302" s="274" t="s">
        <v>1484</v>
      </c>
      <c r="C302" s="424"/>
      <c r="D302" s="424"/>
      <c r="E302" s="424"/>
      <c r="F302" s="434">
        <v>41390</v>
      </c>
      <c r="G302" s="457">
        <v>1</v>
      </c>
      <c r="H302" s="427">
        <v>157632</v>
      </c>
      <c r="I302" s="427">
        <v>52763</v>
      </c>
      <c r="J302" s="427">
        <v>61620</v>
      </c>
      <c r="K302" s="420" t="s">
        <v>1510</v>
      </c>
      <c r="L302" s="457" t="s">
        <v>1511</v>
      </c>
      <c r="N302" s="445" t="s">
        <v>511</v>
      </c>
      <c r="O302" s="445" t="s">
        <v>815</v>
      </c>
    </row>
    <row r="303" spans="1:16" s="446" customFormat="1" ht="12.6" customHeight="1" x14ac:dyDescent="0.2">
      <c r="A303" s="470" t="s">
        <v>1508</v>
      </c>
      <c r="B303" s="471" t="s">
        <v>617</v>
      </c>
      <c r="C303" s="163"/>
      <c r="D303" s="163"/>
      <c r="E303" s="163"/>
      <c r="F303" s="434">
        <v>41390</v>
      </c>
      <c r="G303" s="219">
        <v>3</v>
      </c>
      <c r="H303" s="427">
        <v>377767</v>
      </c>
      <c r="I303" s="427">
        <v>0</v>
      </c>
      <c r="J303" s="427">
        <v>129236</v>
      </c>
      <c r="K303" s="417" t="s">
        <v>1509</v>
      </c>
      <c r="L303" s="457" t="s">
        <v>458</v>
      </c>
      <c r="M303" s="445"/>
      <c r="N303" s="445" t="s">
        <v>573</v>
      </c>
      <c r="O303" s="445" t="s">
        <v>619</v>
      </c>
    </row>
    <row r="304" spans="1:16" s="446" customFormat="1" ht="12" customHeight="1" x14ac:dyDescent="0.2">
      <c r="A304" s="493" t="s">
        <v>1514</v>
      </c>
      <c r="B304" s="492" t="s">
        <v>669</v>
      </c>
      <c r="C304" s="452"/>
      <c r="D304" s="452"/>
      <c r="E304" s="452"/>
      <c r="F304" s="469">
        <v>41395</v>
      </c>
      <c r="G304" s="455">
        <v>3</v>
      </c>
      <c r="H304" s="494">
        <v>315293</v>
      </c>
      <c r="I304" s="494">
        <v>0</v>
      </c>
      <c r="J304" s="494">
        <v>105985</v>
      </c>
      <c r="K304" s="456" t="s">
        <v>1517</v>
      </c>
      <c r="L304" s="489" t="s">
        <v>458</v>
      </c>
      <c r="M304" s="489"/>
      <c r="N304" s="489" t="s">
        <v>573</v>
      </c>
      <c r="O304" s="489" t="s">
        <v>619</v>
      </c>
      <c r="P304" s="492"/>
    </row>
    <row r="305" spans="1:89" s="447" customFormat="1" ht="12" customHeight="1" x14ac:dyDescent="0.2">
      <c r="A305" s="493" t="s">
        <v>1515</v>
      </c>
      <c r="B305" s="467" t="s">
        <v>1304</v>
      </c>
      <c r="C305" s="468"/>
      <c r="D305" s="461"/>
      <c r="E305" s="461"/>
      <c r="F305" s="469">
        <v>41395</v>
      </c>
      <c r="G305" s="457">
        <v>3</v>
      </c>
      <c r="H305" s="464">
        <v>310270</v>
      </c>
      <c r="I305" s="464">
        <v>0</v>
      </c>
      <c r="J305" s="464">
        <v>86316</v>
      </c>
      <c r="K305" s="461" t="s">
        <v>1518</v>
      </c>
      <c r="L305" s="489" t="s">
        <v>458</v>
      </c>
      <c r="M305" s="457"/>
      <c r="N305" s="457" t="s">
        <v>573</v>
      </c>
      <c r="O305" s="489" t="s">
        <v>619</v>
      </c>
      <c r="P305" s="492"/>
      <c r="Q305" s="446"/>
      <c r="R305" s="446"/>
      <c r="S305" s="446"/>
      <c r="T305" s="446"/>
      <c r="U305" s="446"/>
      <c r="V305" s="446"/>
      <c r="W305" s="446"/>
      <c r="X305" s="446"/>
      <c r="Y305" s="446"/>
      <c r="Z305" s="446"/>
      <c r="AA305" s="446"/>
      <c r="AB305" s="446"/>
      <c r="AC305" s="446"/>
      <c r="AD305" s="446"/>
      <c r="AE305" s="446"/>
      <c r="AF305" s="446"/>
      <c r="AG305" s="446"/>
      <c r="AH305" s="446"/>
      <c r="AI305" s="446"/>
      <c r="AJ305" s="446"/>
      <c r="AK305" s="446"/>
      <c r="AL305" s="446"/>
      <c r="AM305" s="446"/>
      <c r="AN305" s="446"/>
      <c r="AO305" s="446"/>
      <c r="AP305" s="446"/>
      <c r="AQ305" s="446"/>
      <c r="AR305" s="446"/>
      <c r="AS305" s="446"/>
      <c r="AT305" s="446"/>
      <c r="AU305" s="446"/>
      <c r="AV305" s="446"/>
      <c r="AW305" s="446"/>
      <c r="AX305" s="446"/>
      <c r="AY305" s="446"/>
      <c r="AZ305" s="446"/>
      <c r="BA305" s="446"/>
      <c r="BB305" s="446"/>
      <c r="BC305" s="446"/>
      <c r="BD305" s="446"/>
      <c r="BE305" s="446"/>
      <c r="BF305" s="446"/>
      <c r="BG305" s="446"/>
      <c r="BH305" s="446"/>
      <c r="BI305" s="446"/>
      <c r="BJ305" s="446"/>
      <c r="BK305" s="446"/>
      <c r="BL305" s="446"/>
      <c r="BM305" s="446"/>
      <c r="BN305" s="446"/>
      <c r="BO305" s="446"/>
      <c r="BP305" s="446"/>
      <c r="BQ305" s="446"/>
      <c r="BR305" s="446"/>
      <c r="BS305" s="446"/>
      <c r="BT305" s="446"/>
      <c r="BU305" s="446"/>
      <c r="BV305" s="446"/>
      <c r="BW305" s="446"/>
      <c r="BX305" s="446"/>
      <c r="BY305" s="446"/>
      <c r="BZ305" s="446"/>
      <c r="CA305" s="446"/>
      <c r="CB305" s="446"/>
      <c r="CC305" s="446"/>
      <c r="CD305" s="446"/>
      <c r="CE305" s="446"/>
      <c r="CF305" s="446"/>
      <c r="CG305" s="446"/>
      <c r="CH305" s="446"/>
      <c r="CI305" s="446"/>
      <c r="CJ305" s="446"/>
      <c r="CK305" s="446"/>
    </row>
    <row r="306" spans="1:89" s="446" customFormat="1" ht="12" customHeight="1" x14ac:dyDescent="0.2">
      <c r="A306" s="493" t="s">
        <v>1516</v>
      </c>
      <c r="B306" s="492" t="s">
        <v>1480</v>
      </c>
      <c r="C306" s="492"/>
      <c r="D306" s="492"/>
      <c r="E306" s="492"/>
      <c r="F306" s="469">
        <v>41395</v>
      </c>
      <c r="G306" s="489">
        <v>3</v>
      </c>
      <c r="H306" s="449">
        <v>460841</v>
      </c>
      <c r="I306" s="449">
        <v>0</v>
      </c>
      <c r="J306" s="449">
        <v>115666</v>
      </c>
      <c r="K306" s="448" t="s">
        <v>1519</v>
      </c>
      <c r="L306" s="489" t="s">
        <v>458</v>
      </c>
      <c r="M306" s="489"/>
      <c r="N306" s="489" t="s">
        <v>573</v>
      </c>
      <c r="O306" s="489" t="s">
        <v>619</v>
      </c>
      <c r="P306" s="492"/>
    </row>
    <row r="307" spans="1:89" s="446" customFormat="1" ht="12.75" customHeight="1" x14ac:dyDescent="0.2">
      <c r="A307" s="418" t="s">
        <v>1520</v>
      </c>
      <c r="B307" s="274" t="s">
        <v>759</v>
      </c>
      <c r="C307" s="417"/>
      <c r="D307" s="285"/>
      <c r="E307" s="285"/>
      <c r="F307" s="434">
        <v>41396</v>
      </c>
      <c r="G307" s="296">
        <v>3</v>
      </c>
      <c r="H307" s="427">
        <v>1808092</v>
      </c>
      <c r="I307" s="427">
        <v>464280</v>
      </c>
      <c r="J307" s="427">
        <v>522626</v>
      </c>
      <c r="K307" s="337" t="s">
        <v>1521</v>
      </c>
      <c r="L307" s="445" t="s">
        <v>1522</v>
      </c>
      <c r="M307" s="445"/>
      <c r="N307" s="445" t="s">
        <v>558</v>
      </c>
      <c r="O307" s="445" t="s">
        <v>609</v>
      </c>
    </row>
    <row r="308" spans="1:89" s="274" customFormat="1" ht="12.75" customHeight="1" x14ac:dyDescent="0.2">
      <c r="A308" s="239" t="s">
        <v>1523</v>
      </c>
      <c r="B308" s="484" t="s">
        <v>731</v>
      </c>
      <c r="C308" s="484"/>
      <c r="D308" s="484"/>
      <c r="E308" s="484"/>
      <c r="F308" s="434">
        <v>41400</v>
      </c>
      <c r="G308" s="483">
        <v>4</v>
      </c>
      <c r="H308" s="427">
        <v>623461</v>
      </c>
      <c r="I308" s="427">
        <v>0</v>
      </c>
      <c r="J308" s="427">
        <v>205079</v>
      </c>
      <c r="K308" s="238" t="s">
        <v>1524</v>
      </c>
      <c r="L308" s="483" t="s">
        <v>459</v>
      </c>
      <c r="M308" s="238"/>
      <c r="N308" s="457" t="s">
        <v>573</v>
      </c>
      <c r="O308" s="403" t="s">
        <v>619</v>
      </c>
    </row>
    <row r="309" spans="1:89" s="446" customFormat="1" ht="12.75" customHeight="1" x14ac:dyDescent="0.2">
      <c r="A309" s="332" t="s">
        <v>1525</v>
      </c>
      <c r="B309" s="408" t="s">
        <v>1050</v>
      </c>
      <c r="C309" s="408"/>
      <c r="D309" s="408"/>
      <c r="E309" s="408"/>
      <c r="F309" s="434">
        <v>41402</v>
      </c>
      <c r="G309" s="526">
        <v>2</v>
      </c>
      <c r="H309" s="330">
        <v>350000</v>
      </c>
      <c r="I309" s="330">
        <v>0</v>
      </c>
      <c r="J309" s="330">
        <v>70844</v>
      </c>
      <c r="K309" s="337" t="s">
        <v>1526</v>
      </c>
      <c r="L309" s="336" t="s">
        <v>1054</v>
      </c>
      <c r="M309" s="335"/>
      <c r="N309" s="335" t="s">
        <v>633</v>
      </c>
      <c r="O309" s="335" t="s">
        <v>633</v>
      </c>
    </row>
    <row r="310" spans="1:89" s="446" customFormat="1" ht="12.75" customHeight="1" x14ac:dyDescent="0.2">
      <c r="A310" s="332" t="s">
        <v>1527</v>
      </c>
      <c r="B310" s="424" t="s">
        <v>1383</v>
      </c>
      <c r="C310" s="424"/>
      <c r="D310" s="423"/>
      <c r="E310" s="423"/>
      <c r="F310" s="434">
        <v>41404</v>
      </c>
      <c r="G310" s="296">
        <v>1</v>
      </c>
      <c r="H310" s="427">
        <v>149981</v>
      </c>
      <c r="I310" s="427">
        <v>0</v>
      </c>
      <c r="J310" s="427">
        <v>42972</v>
      </c>
      <c r="K310" s="337" t="s">
        <v>1528</v>
      </c>
      <c r="L310" s="483" t="s">
        <v>1385</v>
      </c>
      <c r="M310" s="446" t="s">
        <v>1529</v>
      </c>
      <c r="N310" s="445" t="s">
        <v>460</v>
      </c>
      <c r="O310" s="445" t="s">
        <v>609</v>
      </c>
    </row>
    <row r="311" spans="1:89" s="446" customFormat="1" ht="12" customHeight="1" x14ac:dyDescent="0.2">
      <c r="A311" s="493" t="s">
        <v>1530</v>
      </c>
      <c r="B311" s="492" t="s">
        <v>1480</v>
      </c>
      <c r="C311" s="492"/>
      <c r="D311" s="492"/>
      <c r="E311" s="492"/>
      <c r="F311" s="434">
        <v>41404</v>
      </c>
      <c r="G311" s="489">
        <v>3</v>
      </c>
      <c r="H311" s="449">
        <v>297976</v>
      </c>
      <c r="I311" s="449">
        <v>0</v>
      </c>
      <c r="J311" s="449">
        <v>101939</v>
      </c>
      <c r="K311" s="448" t="s">
        <v>1538</v>
      </c>
      <c r="L311" s="457" t="s">
        <v>459</v>
      </c>
      <c r="M311" s="489"/>
      <c r="N311" s="489" t="s">
        <v>573</v>
      </c>
      <c r="O311" s="489" t="s">
        <v>619</v>
      </c>
      <c r="P311" s="492"/>
    </row>
    <row r="312" spans="1:89" s="446" customFormat="1" ht="12.75" customHeight="1" x14ac:dyDescent="0.2">
      <c r="A312" s="418" t="s">
        <v>1531</v>
      </c>
      <c r="B312" s="424" t="s">
        <v>962</v>
      </c>
      <c r="C312" s="423"/>
      <c r="D312" s="423"/>
      <c r="E312" s="423"/>
      <c r="F312" s="434">
        <v>41404</v>
      </c>
      <c r="G312" s="296">
        <v>3</v>
      </c>
      <c r="H312" s="427">
        <v>296712</v>
      </c>
      <c r="I312" s="427">
        <v>0</v>
      </c>
      <c r="J312" s="427">
        <v>67767</v>
      </c>
      <c r="K312" s="420" t="s">
        <v>1539</v>
      </c>
      <c r="L312" s="445" t="s">
        <v>635</v>
      </c>
      <c r="M312" s="446" t="s">
        <v>1540</v>
      </c>
      <c r="N312" s="489" t="s">
        <v>573</v>
      </c>
      <c r="O312" s="445" t="s">
        <v>619</v>
      </c>
    </row>
    <row r="313" spans="1:89" s="274" customFormat="1" ht="12.75" customHeight="1" x14ac:dyDescent="0.2">
      <c r="A313" s="239" t="s">
        <v>1532</v>
      </c>
      <c r="B313" s="484" t="s">
        <v>1127</v>
      </c>
      <c r="C313" s="484"/>
      <c r="D313" s="484"/>
      <c r="E313" s="484"/>
      <c r="F313" s="434">
        <v>41404</v>
      </c>
      <c r="G313" s="483">
        <v>2</v>
      </c>
      <c r="H313" s="427">
        <v>254835</v>
      </c>
      <c r="I313" s="427">
        <v>0</v>
      </c>
      <c r="J313" s="427">
        <v>54778</v>
      </c>
      <c r="K313" s="238" t="s">
        <v>1533</v>
      </c>
      <c r="L313" s="483" t="s">
        <v>459</v>
      </c>
      <c r="M313" s="238"/>
      <c r="N313" s="457" t="s">
        <v>460</v>
      </c>
      <c r="O313" s="403" t="s">
        <v>609</v>
      </c>
    </row>
    <row r="314" spans="1:89" s="274" customFormat="1" ht="12.75" customHeight="1" x14ac:dyDescent="0.2">
      <c r="A314" s="239" t="s">
        <v>1534</v>
      </c>
      <c r="B314" s="484" t="s">
        <v>1535</v>
      </c>
      <c r="C314" s="484"/>
      <c r="D314" s="484"/>
      <c r="E314" s="484"/>
      <c r="F314" s="434">
        <v>41404</v>
      </c>
      <c r="G314" s="483">
        <v>1</v>
      </c>
      <c r="H314" s="427">
        <v>5000</v>
      </c>
      <c r="I314" s="427">
        <v>2100</v>
      </c>
      <c r="J314" s="427">
        <v>0</v>
      </c>
      <c r="K314" s="238" t="s">
        <v>1536</v>
      </c>
      <c r="L314" s="483" t="s">
        <v>1537</v>
      </c>
      <c r="M314" s="238"/>
      <c r="N314" s="457" t="s">
        <v>608</v>
      </c>
      <c r="O314" s="403" t="s">
        <v>609</v>
      </c>
    </row>
    <row r="315" spans="1:89" s="446" customFormat="1" ht="12.75" customHeight="1" x14ac:dyDescent="0.2">
      <c r="A315" s="418" t="s">
        <v>1541</v>
      </c>
      <c r="B315" s="424" t="s">
        <v>980</v>
      </c>
      <c r="C315" s="424"/>
      <c r="D315" s="423"/>
      <c r="E315" s="423"/>
      <c r="F315" s="434">
        <v>41407</v>
      </c>
      <c r="G315" s="296">
        <v>1</v>
      </c>
      <c r="H315" s="427">
        <v>8000</v>
      </c>
      <c r="I315" s="427">
        <v>0</v>
      </c>
      <c r="J315" s="427">
        <v>1651</v>
      </c>
      <c r="K315" s="337" t="s">
        <v>1542</v>
      </c>
      <c r="L315" s="483" t="s">
        <v>635</v>
      </c>
      <c r="M315" s="446" t="s">
        <v>1569</v>
      </c>
      <c r="N315" s="445" t="s">
        <v>573</v>
      </c>
      <c r="O315" s="445" t="s">
        <v>619</v>
      </c>
    </row>
    <row r="316" spans="1:89" s="274" customFormat="1" ht="12.75" customHeight="1" x14ac:dyDescent="0.2">
      <c r="A316" s="239" t="s">
        <v>1543</v>
      </c>
      <c r="B316" s="484" t="s">
        <v>1073</v>
      </c>
      <c r="C316" s="484"/>
      <c r="D316" s="484"/>
      <c r="E316" s="484"/>
      <c r="F316" s="434">
        <v>41408</v>
      </c>
      <c r="G316" s="483">
        <v>1</v>
      </c>
      <c r="H316" s="427">
        <v>249068</v>
      </c>
      <c r="I316" s="427">
        <v>68371</v>
      </c>
      <c r="J316" s="427">
        <v>84650</v>
      </c>
      <c r="K316" s="238" t="s">
        <v>1544</v>
      </c>
      <c r="L316" s="483" t="s">
        <v>465</v>
      </c>
      <c r="M316" s="238"/>
      <c r="N316" s="457" t="s">
        <v>511</v>
      </c>
      <c r="O316" s="403" t="s">
        <v>609</v>
      </c>
    </row>
    <row r="317" spans="1:89" s="446" customFormat="1" ht="12.75" customHeight="1" x14ac:dyDescent="0.2">
      <c r="A317" s="418" t="s">
        <v>1545</v>
      </c>
      <c r="B317" s="424" t="s">
        <v>980</v>
      </c>
      <c r="C317" s="424"/>
      <c r="D317" s="423"/>
      <c r="E317" s="423"/>
      <c r="F317" s="434">
        <v>41410</v>
      </c>
      <c r="G317" s="296">
        <v>1</v>
      </c>
      <c r="H317" s="427">
        <v>27000</v>
      </c>
      <c r="I317" s="427">
        <v>0</v>
      </c>
      <c r="J317" s="427">
        <v>9237</v>
      </c>
      <c r="K317" s="337" t="s">
        <v>1547</v>
      </c>
      <c r="L317" s="483" t="s">
        <v>635</v>
      </c>
      <c r="M317" s="446" t="s">
        <v>1546</v>
      </c>
      <c r="N317" s="445" t="s">
        <v>573</v>
      </c>
      <c r="O317" s="445" t="s">
        <v>619</v>
      </c>
    </row>
    <row r="318" spans="1:89" s="274" customFormat="1" ht="12.75" customHeight="1" x14ac:dyDescent="0.2">
      <c r="A318" s="239" t="s">
        <v>1548</v>
      </c>
      <c r="B318" s="484" t="s">
        <v>1167</v>
      </c>
      <c r="C318" s="484"/>
      <c r="D318" s="484"/>
      <c r="E318" s="484"/>
      <c r="F318" s="434">
        <v>41410</v>
      </c>
      <c r="G318" s="483">
        <v>1</v>
      </c>
      <c r="H318" s="427">
        <v>5367.71</v>
      </c>
      <c r="I318" s="427">
        <v>2187</v>
      </c>
      <c r="J318" s="427">
        <v>397.71</v>
      </c>
      <c r="K318" s="238" t="s">
        <v>1549</v>
      </c>
      <c r="L318" s="483" t="s">
        <v>1550</v>
      </c>
      <c r="M318" s="238"/>
      <c r="N318" s="457" t="s">
        <v>1551</v>
      </c>
      <c r="O318" s="403" t="s">
        <v>1551</v>
      </c>
    </row>
    <row r="319" spans="1:89" s="446" customFormat="1" ht="12.6" customHeight="1" x14ac:dyDescent="0.2">
      <c r="A319" s="418" t="s">
        <v>1552</v>
      </c>
      <c r="B319" s="424" t="s">
        <v>1450</v>
      </c>
      <c r="C319" s="423"/>
      <c r="D319" s="423"/>
      <c r="E319" s="423"/>
      <c r="F319" s="434">
        <v>41411</v>
      </c>
      <c r="G319" s="457">
        <v>3</v>
      </c>
      <c r="H319" s="427">
        <v>149742</v>
      </c>
      <c r="I319" s="427">
        <v>0</v>
      </c>
      <c r="J319" s="427">
        <v>50304</v>
      </c>
      <c r="K319" s="420" t="s">
        <v>1553</v>
      </c>
      <c r="L319" s="483" t="s">
        <v>1452</v>
      </c>
      <c r="N319" s="445" t="s">
        <v>547</v>
      </c>
      <c r="O319" s="445" t="s">
        <v>619</v>
      </c>
    </row>
    <row r="320" spans="1:89" s="446" customFormat="1" ht="12.75" customHeight="1" x14ac:dyDescent="0.2">
      <c r="A320" s="332" t="s">
        <v>1554</v>
      </c>
      <c r="B320" s="337" t="s">
        <v>702</v>
      </c>
      <c r="C320" s="408"/>
      <c r="D320" s="408"/>
      <c r="E320" s="337"/>
      <c r="F320" s="434">
        <v>41411</v>
      </c>
      <c r="G320" s="526">
        <v>4</v>
      </c>
      <c r="H320" s="338">
        <v>480294</v>
      </c>
      <c r="I320" s="338">
        <v>0</v>
      </c>
      <c r="J320" s="427">
        <v>133058</v>
      </c>
      <c r="K320" s="337" t="s">
        <v>1556</v>
      </c>
      <c r="L320" s="483" t="s">
        <v>1557</v>
      </c>
      <c r="M320" s="335"/>
      <c r="N320" s="457" t="s">
        <v>608</v>
      </c>
      <c r="O320" s="403" t="s">
        <v>609</v>
      </c>
    </row>
    <row r="321" spans="1:89" s="446" customFormat="1" ht="12.75" customHeight="1" x14ac:dyDescent="0.2">
      <c r="A321" s="239" t="s">
        <v>1558</v>
      </c>
      <c r="B321" s="484" t="s">
        <v>1559</v>
      </c>
      <c r="C321" s="408"/>
      <c r="D321" s="408"/>
      <c r="E321" s="337"/>
      <c r="F321" s="434">
        <v>41408</v>
      </c>
      <c r="G321" s="483">
        <v>2</v>
      </c>
      <c r="H321" s="338">
        <v>128028</v>
      </c>
      <c r="I321" s="338">
        <v>48883</v>
      </c>
      <c r="J321" s="427">
        <v>60522</v>
      </c>
      <c r="K321" s="337" t="s">
        <v>1560</v>
      </c>
      <c r="L321" s="483" t="s">
        <v>465</v>
      </c>
      <c r="M321" s="480" t="s">
        <v>1540</v>
      </c>
      <c r="N321" s="457" t="s">
        <v>511</v>
      </c>
      <c r="O321" s="403" t="s">
        <v>609</v>
      </c>
    </row>
    <row r="322" spans="1:89" s="446" customFormat="1" ht="12.75" customHeight="1" x14ac:dyDescent="0.2">
      <c r="A322" s="418" t="s">
        <v>1561</v>
      </c>
      <c r="B322" s="446" t="s">
        <v>806</v>
      </c>
      <c r="C322" s="222"/>
      <c r="D322" s="222"/>
      <c r="E322" s="222"/>
      <c r="F322" s="434">
        <v>41416</v>
      </c>
      <c r="G322" s="226">
        <v>2</v>
      </c>
      <c r="H322" s="427">
        <v>199999</v>
      </c>
      <c r="I322" s="427">
        <v>0</v>
      </c>
      <c r="J322" s="427">
        <v>68421</v>
      </c>
      <c r="K322" s="420" t="s">
        <v>1562</v>
      </c>
      <c r="L322" s="445" t="s">
        <v>459</v>
      </c>
      <c r="M322" s="445"/>
      <c r="N322" s="445" t="s">
        <v>608</v>
      </c>
      <c r="O322" s="445" t="s">
        <v>609</v>
      </c>
    </row>
    <row r="323" spans="1:89" s="446" customFormat="1" ht="12.75" customHeight="1" x14ac:dyDescent="0.2">
      <c r="A323" s="493" t="s">
        <v>1566</v>
      </c>
      <c r="B323" s="484" t="s">
        <v>1567</v>
      </c>
      <c r="C323" s="487"/>
      <c r="D323" s="487"/>
      <c r="E323" s="491"/>
      <c r="F323" s="481">
        <v>41418</v>
      </c>
      <c r="G323" s="483">
        <v>1</v>
      </c>
      <c r="H323" s="488">
        <v>84932</v>
      </c>
      <c r="I323" s="488">
        <v>0</v>
      </c>
      <c r="J323" s="494">
        <v>29056</v>
      </c>
      <c r="K323" s="491" t="s">
        <v>1568</v>
      </c>
      <c r="L323" s="489" t="s">
        <v>459</v>
      </c>
      <c r="M323" s="495"/>
      <c r="N323" s="489" t="s">
        <v>15</v>
      </c>
      <c r="O323" s="489" t="s">
        <v>619</v>
      </c>
      <c r="P323" s="492"/>
      <c r="Q323" s="492"/>
      <c r="R323" s="492"/>
      <c r="S323" s="492"/>
      <c r="T323" s="492"/>
      <c r="U323" s="492"/>
      <c r="V323" s="492"/>
      <c r="W323" s="492"/>
      <c r="X323" s="492"/>
      <c r="Y323" s="492"/>
      <c r="Z323" s="492"/>
      <c r="AA323" s="492"/>
      <c r="AB323" s="492"/>
      <c r="AC323" s="492"/>
      <c r="AD323" s="492"/>
      <c r="AE323" s="492"/>
      <c r="AF323" s="492"/>
      <c r="AG323" s="492"/>
      <c r="AH323" s="492"/>
      <c r="AI323" s="492"/>
      <c r="AJ323" s="492"/>
      <c r="AK323" s="492"/>
      <c r="AL323" s="492"/>
      <c r="AM323" s="492"/>
      <c r="AN323" s="492"/>
      <c r="AO323" s="492"/>
      <c r="AP323" s="492"/>
      <c r="AQ323" s="492"/>
      <c r="AR323" s="492"/>
      <c r="AS323" s="492"/>
      <c r="AT323" s="492"/>
      <c r="AU323" s="492"/>
      <c r="AV323" s="492"/>
      <c r="AW323" s="492"/>
      <c r="AX323" s="492"/>
      <c r="AY323" s="492"/>
      <c r="AZ323" s="492"/>
      <c r="BA323" s="492"/>
      <c r="BB323" s="492"/>
      <c r="BC323" s="492"/>
      <c r="BD323" s="492"/>
      <c r="BE323" s="492"/>
      <c r="BF323" s="492"/>
      <c r="BG323" s="492"/>
      <c r="BH323" s="492"/>
      <c r="BI323" s="492"/>
      <c r="BJ323" s="492"/>
      <c r="BK323" s="492"/>
      <c r="BL323" s="492"/>
      <c r="BM323" s="492"/>
      <c r="BN323" s="492"/>
      <c r="BO323" s="492"/>
      <c r="BP323" s="492"/>
      <c r="BQ323" s="492"/>
      <c r="BR323" s="492"/>
      <c r="BS323" s="492"/>
      <c r="BT323" s="492"/>
      <c r="BU323" s="492"/>
      <c r="BV323" s="492"/>
      <c r="BW323" s="492"/>
      <c r="BX323" s="492"/>
      <c r="BY323" s="492"/>
      <c r="BZ323" s="492"/>
      <c r="CA323" s="492"/>
      <c r="CB323" s="492"/>
      <c r="CC323" s="492"/>
      <c r="CD323" s="492"/>
      <c r="CE323" s="492"/>
      <c r="CF323" s="492"/>
      <c r="CG323" s="492"/>
      <c r="CH323" s="492"/>
      <c r="CI323" s="492"/>
      <c r="CJ323" s="492"/>
      <c r="CK323" s="492"/>
    </row>
    <row r="324" spans="1:89" s="446" customFormat="1" ht="12.75" customHeight="1" x14ac:dyDescent="0.2">
      <c r="A324" s="493" t="s">
        <v>1570</v>
      </c>
      <c r="B324" s="484" t="s">
        <v>779</v>
      </c>
      <c r="C324" s="487"/>
      <c r="D324" s="487"/>
      <c r="E324" s="491"/>
      <c r="F324" s="481">
        <v>41422</v>
      </c>
      <c r="G324" s="483">
        <v>2</v>
      </c>
      <c r="H324" s="488">
        <v>139922</v>
      </c>
      <c r="I324" s="488">
        <v>69961</v>
      </c>
      <c r="J324" s="494">
        <v>60139</v>
      </c>
      <c r="K324" s="491" t="s">
        <v>1571</v>
      </c>
      <c r="L324" s="489" t="s">
        <v>1572</v>
      </c>
      <c r="M324" s="495"/>
      <c r="N324" s="445" t="s">
        <v>547</v>
      </c>
      <c r="O324" s="445" t="s">
        <v>619</v>
      </c>
      <c r="P324" s="492"/>
      <c r="Q324" s="492"/>
      <c r="R324" s="492"/>
      <c r="S324" s="492"/>
      <c r="T324" s="492"/>
      <c r="U324" s="492"/>
      <c r="V324" s="492"/>
      <c r="W324" s="492"/>
      <c r="X324" s="492"/>
      <c r="Y324" s="492"/>
      <c r="Z324" s="492"/>
      <c r="AA324" s="492"/>
      <c r="AB324" s="492"/>
      <c r="AC324" s="492"/>
      <c r="AD324" s="492"/>
      <c r="AE324" s="492"/>
      <c r="AF324" s="492"/>
      <c r="AG324" s="492"/>
      <c r="AH324" s="492"/>
      <c r="AI324" s="492"/>
      <c r="AJ324" s="492"/>
      <c r="AK324" s="492"/>
      <c r="AL324" s="492"/>
      <c r="AM324" s="492"/>
      <c r="AN324" s="492"/>
      <c r="AO324" s="492"/>
      <c r="AP324" s="492"/>
      <c r="AQ324" s="492"/>
      <c r="AR324" s="492"/>
      <c r="AS324" s="492"/>
      <c r="AT324" s="492"/>
      <c r="AU324" s="492"/>
      <c r="AV324" s="492"/>
      <c r="AW324" s="492"/>
      <c r="AX324" s="492"/>
      <c r="AY324" s="492"/>
      <c r="AZ324" s="492"/>
      <c r="BA324" s="492"/>
      <c r="BB324" s="492"/>
      <c r="BC324" s="492"/>
      <c r="BD324" s="492"/>
      <c r="BE324" s="492"/>
      <c r="BF324" s="492"/>
      <c r="BG324" s="492"/>
      <c r="BH324" s="492"/>
      <c r="BI324" s="492"/>
      <c r="BJ324" s="492"/>
      <c r="BK324" s="492"/>
      <c r="BL324" s="492"/>
      <c r="BM324" s="492"/>
      <c r="BN324" s="492"/>
      <c r="BO324" s="492"/>
      <c r="BP324" s="492"/>
      <c r="BQ324" s="492"/>
      <c r="BR324" s="492"/>
      <c r="BS324" s="492"/>
      <c r="BT324" s="492"/>
      <c r="BU324" s="492"/>
      <c r="BV324" s="492"/>
      <c r="BW324" s="492"/>
      <c r="BX324" s="492"/>
      <c r="BY324" s="492"/>
      <c r="BZ324" s="492"/>
      <c r="CA324" s="492"/>
      <c r="CB324" s="492"/>
      <c r="CC324" s="492"/>
      <c r="CD324" s="492"/>
      <c r="CE324" s="492"/>
      <c r="CF324" s="492"/>
      <c r="CG324" s="492"/>
      <c r="CH324" s="492"/>
      <c r="CI324" s="492"/>
      <c r="CJ324" s="492"/>
      <c r="CK324" s="492"/>
    </row>
    <row r="325" spans="1:89" s="446" customFormat="1" ht="12.75" customHeight="1" x14ac:dyDescent="0.2">
      <c r="A325" s="418" t="s">
        <v>1573</v>
      </c>
      <c r="B325" s="424" t="s">
        <v>731</v>
      </c>
      <c r="C325" s="340"/>
      <c r="D325" s="424"/>
      <c r="E325" s="424"/>
      <c r="F325" s="434">
        <v>41422</v>
      </c>
      <c r="G325" s="219">
        <v>3</v>
      </c>
      <c r="H325" s="427">
        <v>99942</v>
      </c>
      <c r="I325" s="427">
        <v>0</v>
      </c>
      <c r="J325" s="427">
        <v>34191</v>
      </c>
      <c r="K325" s="337" t="s">
        <v>1574</v>
      </c>
      <c r="L325" s="445" t="s">
        <v>458</v>
      </c>
      <c r="M325" s="446" t="s">
        <v>1455</v>
      </c>
      <c r="N325" s="445" t="s">
        <v>573</v>
      </c>
      <c r="O325" s="445" t="s">
        <v>619</v>
      </c>
      <c r="P325" s="492"/>
      <c r="Q325" s="492"/>
      <c r="R325" s="492"/>
      <c r="S325" s="492"/>
      <c r="T325" s="492"/>
      <c r="U325" s="492"/>
      <c r="V325" s="492"/>
      <c r="W325" s="492"/>
      <c r="X325" s="492"/>
      <c r="Y325" s="492"/>
      <c r="Z325" s="492"/>
      <c r="AA325" s="492"/>
      <c r="AB325" s="492"/>
      <c r="AC325" s="492"/>
      <c r="AD325" s="492"/>
      <c r="AE325" s="492"/>
      <c r="AF325" s="492"/>
      <c r="AG325" s="492"/>
      <c r="AH325" s="492"/>
      <c r="AI325" s="492"/>
      <c r="AJ325" s="492"/>
      <c r="AK325" s="492"/>
      <c r="AL325" s="492"/>
      <c r="AM325" s="492"/>
      <c r="AN325" s="492"/>
      <c r="AO325" s="492"/>
      <c r="AP325" s="492"/>
      <c r="AQ325" s="492"/>
      <c r="AR325" s="492"/>
      <c r="AS325" s="492"/>
      <c r="AT325" s="492"/>
      <c r="AU325" s="492"/>
      <c r="AV325" s="492"/>
      <c r="AW325" s="492"/>
      <c r="AX325" s="492"/>
      <c r="AY325" s="492"/>
      <c r="AZ325" s="492"/>
      <c r="BA325" s="492"/>
      <c r="BB325" s="492"/>
      <c r="BC325" s="492"/>
      <c r="BD325" s="492"/>
      <c r="BE325" s="492"/>
      <c r="BF325" s="492"/>
      <c r="BG325" s="492"/>
      <c r="BH325" s="492"/>
      <c r="BI325" s="492"/>
      <c r="BJ325" s="492"/>
      <c r="BK325" s="492"/>
      <c r="BL325" s="492"/>
      <c r="BM325" s="492"/>
      <c r="BN325" s="492"/>
      <c r="BO325" s="492"/>
      <c r="BP325" s="492"/>
      <c r="BQ325" s="492"/>
      <c r="BR325" s="492"/>
      <c r="BS325" s="492"/>
      <c r="BT325" s="492"/>
      <c r="BU325" s="492"/>
      <c r="BV325" s="492"/>
      <c r="BW325" s="492"/>
      <c r="BX325" s="492"/>
      <c r="BY325" s="492"/>
      <c r="BZ325" s="492"/>
      <c r="CA325" s="492"/>
      <c r="CB325" s="492"/>
      <c r="CC325" s="492"/>
      <c r="CD325" s="492"/>
      <c r="CE325" s="492"/>
      <c r="CF325" s="492"/>
      <c r="CG325" s="492"/>
      <c r="CH325" s="492"/>
      <c r="CI325" s="492"/>
      <c r="CJ325" s="492"/>
      <c r="CK325" s="492"/>
    </row>
    <row r="326" spans="1:89" s="446" customFormat="1" ht="12.75" customHeight="1" x14ac:dyDescent="0.2">
      <c r="A326" s="493" t="s">
        <v>1575</v>
      </c>
      <c r="B326" s="484" t="s">
        <v>731</v>
      </c>
      <c r="C326" s="487"/>
      <c r="D326" s="487"/>
      <c r="E326" s="491"/>
      <c r="F326" s="481">
        <v>41422</v>
      </c>
      <c r="G326" s="483">
        <v>3</v>
      </c>
      <c r="H326" s="488">
        <v>179492</v>
      </c>
      <c r="I326" s="488">
        <v>83196</v>
      </c>
      <c r="J326" s="494">
        <v>48004</v>
      </c>
      <c r="K326" s="491" t="s">
        <v>1576</v>
      </c>
      <c r="L326" s="489" t="s">
        <v>684</v>
      </c>
      <c r="M326" s="491" t="s">
        <v>1577</v>
      </c>
      <c r="N326" s="445" t="s">
        <v>573</v>
      </c>
      <c r="O326" s="445" t="s">
        <v>619</v>
      </c>
      <c r="P326" s="492"/>
      <c r="Q326" s="492"/>
      <c r="R326" s="492"/>
      <c r="S326" s="492"/>
      <c r="T326" s="492"/>
      <c r="U326" s="492"/>
      <c r="V326" s="492"/>
      <c r="W326" s="492"/>
      <c r="X326" s="492"/>
      <c r="Y326" s="492"/>
      <c r="Z326" s="492"/>
      <c r="AA326" s="492"/>
      <c r="AB326" s="492"/>
      <c r="AC326" s="492"/>
      <c r="AD326" s="492"/>
      <c r="AE326" s="492"/>
      <c r="AF326" s="492"/>
      <c r="AG326" s="492"/>
      <c r="AH326" s="492"/>
      <c r="AI326" s="492"/>
      <c r="AJ326" s="492"/>
      <c r="AK326" s="492"/>
      <c r="AL326" s="492"/>
      <c r="AM326" s="492"/>
      <c r="AN326" s="492"/>
      <c r="AO326" s="492"/>
      <c r="AP326" s="492"/>
      <c r="AQ326" s="492"/>
      <c r="AR326" s="492"/>
      <c r="AS326" s="492"/>
      <c r="AT326" s="492"/>
      <c r="AU326" s="492"/>
      <c r="AV326" s="492"/>
      <c r="AW326" s="492"/>
      <c r="AX326" s="492"/>
      <c r="AY326" s="492"/>
      <c r="AZ326" s="492"/>
      <c r="BA326" s="492"/>
      <c r="BB326" s="492"/>
      <c r="BC326" s="492"/>
      <c r="BD326" s="492"/>
      <c r="BE326" s="492"/>
      <c r="BF326" s="492"/>
      <c r="BG326" s="492"/>
      <c r="BH326" s="492"/>
      <c r="BI326" s="492"/>
      <c r="BJ326" s="492"/>
      <c r="BK326" s="492"/>
      <c r="BL326" s="492"/>
      <c r="BM326" s="492"/>
      <c r="BN326" s="492"/>
      <c r="BO326" s="492"/>
      <c r="BP326" s="492"/>
      <c r="BQ326" s="492"/>
      <c r="BR326" s="492"/>
      <c r="BS326" s="492"/>
      <c r="BT326" s="492"/>
      <c r="BU326" s="492"/>
      <c r="BV326" s="492"/>
      <c r="BW326" s="492"/>
      <c r="BX326" s="492"/>
      <c r="BY326" s="492"/>
      <c r="BZ326" s="492"/>
      <c r="CA326" s="492"/>
      <c r="CB326" s="492"/>
      <c r="CC326" s="492"/>
      <c r="CD326" s="492"/>
      <c r="CE326" s="492"/>
      <c r="CF326" s="492"/>
      <c r="CG326" s="492"/>
      <c r="CH326" s="492"/>
      <c r="CI326" s="492"/>
      <c r="CJ326" s="492"/>
      <c r="CK326" s="492"/>
    </row>
    <row r="327" spans="1:89" s="446" customFormat="1" ht="12.75" customHeight="1" x14ac:dyDescent="0.2">
      <c r="A327" s="493" t="s">
        <v>1578</v>
      </c>
      <c r="B327" s="484" t="s">
        <v>1580</v>
      </c>
      <c r="C327" s="487"/>
      <c r="D327" s="487"/>
      <c r="E327" s="491"/>
      <c r="F327" s="481">
        <v>41422</v>
      </c>
      <c r="G327" s="483">
        <v>2</v>
      </c>
      <c r="H327" s="488">
        <v>448321</v>
      </c>
      <c r="I327" s="488">
        <v>0</v>
      </c>
      <c r="J327" s="494">
        <v>105814</v>
      </c>
      <c r="K327" s="491" t="s">
        <v>1581</v>
      </c>
      <c r="L327" s="489" t="s">
        <v>635</v>
      </c>
      <c r="M327" s="495"/>
      <c r="N327" s="445" t="s">
        <v>547</v>
      </c>
      <c r="O327" s="445" t="s">
        <v>619</v>
      </c>
      <c r="P327" s="492"/>
      <c r="Q327" s="492"/>
      <c r="R327" s="492"/>
      <c r="S327" s="492"/>
      <c r="T327" s="492"/>
      <c r="U327" s="492"/>
      <c r="V327" s="492"/>
      <c r="W327" s="492"/>
      <c r="X327" s="492"/>
      <c r="Y327" s="492"/>
      <c r="Z327" s="492"/>
      <c r="AA327" s="492"/>
      <c r="AB327" s="492"/>
      <c r="AC327" s="492"/>
      <c r="AD327" s="492"/>
      <c r="AE327" s="492"/>
      <c r="AF327" s="492"/>
      <c r="AG327" s="492"/>
      <c r="AH327" s="492"/>
      <c r="AI327" s="492"/>
      <c r="AJ327" s="492"/>
      <c r="AK327" s="492"/>
      <c r="AL327" s="492"/>
      <c r="AM327" s="492"/>
      <c r="AN327" s="492"/>
      <c r="AO327" s="492"/>
      <c r="AP327" s="492"/>
      <c r="AQ327" s="492"/>
      <c r="AR327" s="492"/>
      <c r="AS327" s="492"/>
      <c r="AT327" s="492"/>
      <c r="AU327" s="492"/>
      <c r="AV327" s="492"/>
      <c r="AW327" s="492"/>
      <c r="AX327" s="492"/>
      <c r="AY327" s="492"/>
      <c r="AZ327" s="492"/>
      <c r="BA327" s="492"/>
      <c r="BB327" s="492"/>
      <c r="BC327" s="492"/>
      <c r="BD327" s="492"/>
      <c r="BE327" s="492"/>
      <c r="BF327" s="492"/>
      <c r="BG327" s="492"/>
      <c r="BH327" s="492"/>
      <c r="BI327" s="492"/>
      <c r="BJ327" s="492"/>
      <c r="BK327" s="492"/>
      <c r="BL327" s="492"/>
      <c r="BM327" s="492"/>
      <c r="BN327" s="492"/>
      <c r="BO327" s="492"/>
      <c r="BP327" s="492"/>
      <c r="BQ327" s="492"/>
      <c r="BR327" s="492"/>
      <c r="BS327" s="492"/>
      <c r="BT327" s="492"/>
      <c r="BU327" s="492"/>
      <c r="BV327" s="492"/>
      <c r="BW327" s="492"/>
      <c r="BX327" s="492"/>
      <c r="BY327" s="492"/>
      <c r="BZ327" s="492"/>
      <c r="CA327" s="492"/>
      <c r="CB327" s="492"/>
      <c r="CC327" s="492"/>
      <c r="CD327" s="492"/>
      <c r="CE327" s="492"/>
      <c r="CF327" s="492"/>
      <c r="CG327" s="492"/>
      <c r="CH327" s="492"/>
      <c r="CI327" s="492"/>
      <c r="CJ327" s="492"/>
      <c r="CK327" s="492"/>
    </row>
    <row r="328" spans="1:89" s="446" customFormat="1" ht="12.75" customHeight="1" x14ac:dyDescent="0.2">
      <c r="A328" s="523" t="s">
        <v>1579</v>
      </c>
      <c r="B328" s="477" t="s">
        <v>1583</v>
      </c>
      <c r="C328" s="487"/>
      <c r="D328" s="487"/>
      <c r="E328" s="491"/>
      <c r="F328" s="481">
        <v>41422</v>
      </c>
      <c r="G328" s="483">
        <v>3</v>
      </c>
      <c r="H328" s="488">
        <v>542172</v>
      </c>
      <c r="I328" s="488">
        <v>0</v>
      </c>
      <c r="J328" s="494">
        <v>143386</v>
      </c>
      <c r="K328" s="491" t="s">
        <v>1582</v>
      </c>
      <c r="L328" s="489"/>
      <c r="M328" s="495"/>
      <c r="N328" s="445" t="s">
        <v>59</v>
      </c>
      <c r="O328" s="445" t="s">
        <v>623</v>
      </c>
      <c r="P328" s="492"/>
      <c r="Q328" s="492"/>
      <c r="R328" s="492"/>
      <c r="S328" s="492"/>
      <c r="T328" s="492"/>
      <c r="U328" s="492"/>
      <c r="V328" s="492"/>
      <c r="W328" s="492"/>
      <c r="X328" s="492"/>
      <c r="Y328" s="492"/>
      <c r="Z328" s="492"/>
      <c r="AA328" s="492"/>
      <c r="AB328" s="492"/>
      <c r="AC328" s="492"/>
      <c r="AD328" s="492"/>
      <c r="AE328" s="492"/>
      <c r="AF328" s="492"/>
      <c r="AG328" s="492"/>
      <c r="AH328" s="492"/>
      <c r="AI328" s="492"/>
      <c r="AJ328" s="492"/>
      <c r="AK328" s="492"/>
      <c r="AL328" s="492"/>
      <c r="AM328" s="492"/>
      <c r="AN328" s="492"/>
      <c r="AO328" s="492"/>
      <c r="AP328" s="492"/>
      <c r="AQ328" s="492"/>
      <c r="AR328" s="492"/>
      <c r="AS328" s="492"/>
      <c r="AT328" s="492"/>
      <c r="AU328" s="492"/>
      <c r="AV328" s="492"/>
      <c r="AW328" s="492"/>
      <c r="AX328" s="492"/>
      <c r="AY328" s="492"/>
      <c r="AZ328" s="492"/>
      <c r="BA328" s="492"/>
      <c r="BB328" s="492"/>
      <c r="BC328" s="492"/>
      <c r="BD328" s="492"/>
      <c r="BE328" s="492"/>
      <c r="BF328" s="492"/>
      <c r="BG328" s="492"/>
      <c r="BH328" s="492"/>
      <c r="BI328" s="492"/>
      <c r="BJ328" s="492"/>
      <c r="BK328" s="492"/>
      <c r="BL328" s="492"/>
      <c r="BM328" s="492"/>
      <c r="BN328" s="492"/>
      <c r="BO328" s="492"/>
      <c r="BP328" s="492"/>
      <c r="BQ328" s="492"/>
      <c r="BR328" s="492"/>
      <c r="BS328" s="492"/>
      <c r="BT328" s="492"/>
      <c r="BU328" s="492"/>
      <c r="BV328" s="492"/>
      <c r="BW328" s="492"/>
      <c r="BX328" s="492"/>
      <c r="BY328" s="492"/>
      <c r="BZ328" s="492"/>
      <c r="CA328" s="492"/>
      <c r="CB328" s="492"/>
      <c r="CC328" s="492"/>
      <c r="CD328" s="492"/>
      <c r="CE328" s="492"/>
      <c r="CF328" s="492"/>
      <c r="CG328" s="492"/>
      <c r="CH328" s="492"/>
      <c r="CI328" s="492"/>
      <c r="CJ328" s="492"/>
      <c r="CK328" s="492"/>
    </row>
    <row r="329" spans="1:89" s="446" customFormat="1" ht="15" customHeight="1" x14ac:dyDescent="0.2">
      <c r="A329" s="418" t="s">
        <v>1584</v>
      </c>
      <c r="B329" s="424" t="s">
        <v>1033</v>
      </c>
      <c r="C329" s="423"/>
      <c r="D329" s="423"/>
      <c r="E329" s="423"/>
      <c r="F329" s="434">
        <v>41429</v>
      </c>
      <c r="G329" s="219">
        <v>5</v>
      </c>
      <c r="H329" s="488">
        <v>2467854</v>
      </c>
      <c r="I329" s="488">
        <v>647832</v>
      </c>
      <c r="J329" s="488">
        <v>513464</v>
      </c>
      <c r="K329" s="337" t="s">
        <v>1585</v>
      </c>
      <c r="L329" s="445" t="s">
        <v>459</v>
      </c>
      <c r="N329" s="445" t="s">
        <v>15</v>
      </c>
      <c r="O329" s="445" t="s">
        <v>619</v>
      </c>
    </row>
    <row r="330" spans="1:89" s="446" customFormat="1" ht="15" customHeight="1" x14ac:dyDescent="0.2">
      <c r="A330" s="418" t="s">
        <v>1586</v>
      </c>
      <c r="B330" s="424" t="s">
        <v>954</v>
      </c>
      <c r="C330" s="423"/>
      <c r="D330" s="423"/>
      <c r="E330" s="423"/>
      <c r="F330" s="434">
        <v>41430</v>
      </c>
      <c r="G330" s="219">
        <v>5</v>
      </c>
      <c r="H330" s="488">
        <v>873238</v>
      </c>
      <c r="I330" s="488">
        <v>0</v>
      </c>
      <c r="J330" s="488">
        <v>249084</v>
      </c>
      <c r="K330" s="337" t="s">
        <v>1587</v>
      </c>
      <c r="L330" s="445" t="s">
        <v>70</v>
      </c>
      <c r="N330" s="445" t="s">
        <v>460</v>
      </c>
      <c r="O330" s="445" t="s">
        <v>609</v>
      </c>
    </row>
    <row r="331" spans="1:89" s="446" customFormat="1" ht="12.75" customHeight="1" x14ac:dyDescent="0.2">
      <c r="A331" s="332" t="s">
        <v>1588</v>
      </c>
      <c r="B331" s="408" t="s">
        <v>1096</v>
      </c>
      <c r="C331" s="408" t="s">
        <v>1590</v>
      </c>
      <c r="D331" s="408" t="s">
        <v>1095</v>
      </c>
      <c r="E331" s="408"/>
      <c r="F331" s="434">
        <v>41430</v>
      </c>
      <c r="G331" s="526">
        <v>5</v>
      </c>
      <c r="H331" s="330">
        <v>1894875</v>
      </c>
      <c r="I331" s="330">
        <v>0</v>
      </c>
      <c r="J331" s="330">
        <v>644875</v>
      </c>
      <c r="K331" s="337" t="s">
        <v>1589</v>
      </c>
      <c r="L331" s="483" t="s">
        <v>70</v>
      </c>
      <c r="M331" s="278"/>
      <c r="N331" s="457" t="s">
        <v>608</v>
      </c>
      <c r="O331" s="403" t="s">
        <v>609</v>
      </c>
    </row>
    <row r="332" spans="1:89" s="446" customFormat="1" ht="12.75" customHeight="1" x14ac:dyDescent="0.2">
      <c r="A332" s="332" t="s">
        <v>1591</v>
      </c>
      <c r="B332" s="408" t="s">
        <v>1592</v>
      </c>
      <c r="C332" s="408"/>
      <c r="D332" s="408"/>
      <c r="E332" s="408"/>
      <c r="F332" s="434">
        <v>41430</v>
      </c>
      <c r="G332" s="526">
        <v>2</v>
      </c>
      <c r="H332" s="330">
        <v>665519</v>
      </c>
      <c r="I332" s="330">
        <v>0</v>
      </c>
      <c r="J332" s="330">
        <v>165519</v>
      </c>
      <c r="K332" s="337" t="s">
        <v>1593</v>
      </c>
      <c r="L332" s="483" t="s">
        <v>70</v>
      </c>
      <c r="M332" s="278"/>
      <c r="N332" s="457" t="s">
        <v>462</v>
      </c>
      <c r="O332" s="403" t="s">
        <v>623</v>
      </c>
    </row>
    <row r="333" spans="1:89" s="446" customFormat="1" ht="12.75" customHeight="1" x14ac:dyDescent="0.2">
      <c r="A333" s="332" t="s">
        <v>1594</v>
      </c>
      <c r="B333" s="408" t="s">
        <v>1484</v>
      </c>
      <c r="C333" s="408"/>
      <c r="D333" s="408"/>
      <c r="E333" s="408"/>
      <c r="F333" s="434">
        <v>41437</v>
      </c>
      <c r="G333" s="526">
        <v>1</v>
      </c>
      <c r="H333" s="330">
        <v>97323</v>
      </c>
      <c r="I333" s="330">
        <v>37160</v>
      </c>
      <c r="J333" s="330">
        <v>46007</v>
      </c>
      <c r="K333" s="337" t="s">
        <v>1595</v>
      </c>
      <c r="L333" s="483" t="s">
        <v>465</v>
      </c>
      <c r="M333" s="278"/>
      <c r="N333" s="457" t="s">
        <v>511</v>
      </c>
      <c r="O333" s="403" t="s">
        <v>609</v>
      </c>
    </row>
    <row r="334" spans="1:89" s="274" customFormat="1" ht="12.75" customHeight="1" x14ac:dyDescent="0.2">
      <c r="A334" s="418" t="s">
        <v>1596</v>
      </c>
      <c r="B334" s="229" t="s">
        <v>1272</v>
      </c>
      <c r="C334" s="424"/>
      <c r="D334" s="229"/>
      <c r="E334" s="229"/>
      <c r="F334" s="434">
        <v>41438</v>
      </c>
      <c r="G334" s="457">
        <v>3</v>
      </c>
      <c r="H334" s="409">
        <v>417687</v>
      </c>
      <c r="I334" s="409">
        <v>0</v>
      </c>
      <c r="J334" s="409">
        <v>142893</v>
      </c>
      <c r="K334" s="372" t="s">
        <v>1605</v>
      </c>
      <c r="L334" s="483" t="s">
        <v>70</v>
      </c>
      <c r="M334" s="445"/>
      <c r="N334" s="445" t="s">
        <v>462</v>
      </c>
      <c r="O334" s="445" t="s">
        <v>623</v>
      </c>
    </row>
    <row r="335" spans="1:89" s="446" customFormat="1" ht="12.75" customHeight="1" x14ac:dyDescent="0.2">
      <c r="A335" s="418" t="s">
        <v>1597</v>
      </c>
      <c r="B335" s="274" t="s">
        <v>863</v>
      </c>
      <c r="C335" s="257"/>
      <c r="D335" s="257"/>
      <c r="E335" s="257"/>
      <c r="F335" s="434">
        <v>41438</v>
      </c>
      <c r="G335" s="457">
        <v>3</v>
      </c>
      <c r="H335" s="427">
        <v>697955</v>
      </c>
      <c r="I335" s="427">
        <v>146124</v>
      </c>
      <c r="J335" s="427">
        <v>237846</v>
      </c>
      <c r="K335" s="238" t="s">
        <v>1603</v>
      </c>
      <c r="L335" s="483" t="s">
        <v>1604</v>
      </c>
      <c r="N335" s="445" t="s">
        <v>547</v>
      </c>
      <c r="O335" s="445" t="s">
        <v>619</v>
      </c>
    </row>
    <row r="336" spans="1:89" s="446" customFormat="1" ht="12.75" customHeight="1" x14ac:dyDescent="0.2">
      <c r="A336" s="418" t="s">
        <v>1598</v>
      </c>
      <c r="B336" s="424" t="s">
        <v>784</v>
      </c>
      <c r="C336" s="423"/>
      <c r="D336" s="423"/>
      <c r="E336" s="423"/>
      <c r="F336" s="434">
        <v>41438</v>
      </c>
      <c r="G336" s="296">
        <v>3</v>
      </c>
      <c r="H336" s="427">
        <v>384510</v>
      </c>
      <c r="I336" s="427">
        <v>0</v>
      </c>
      <c r="J336" s="427">
        <v>131543</v>
      </c>
      <c r="K336" s="420" t="s">
        <v>1602</v>
      </c>
      <c r="L336" s="445" t="s">
        <v>458</v>
      </c>
      <c r="N336" s="445" t="s">
        <v>573</v>
      </c>
      <c r="O336" s="445" t="s">
        <v>619</v>
      </c>
    </row>
    <row r="337" spans="1:89" s="446" customFormat="1" ht="12.75" customHeight="1" x14ac:dyDescent="0.2">
      <c r="A337" s="418" t="s">
        <v>1600</v>
      </c>
      <c r="B337" s="424" t="s">
        <v>1599</v>
      </c>
      <c r="C337" s="340"/>
      <c r="D337" s="424"/>
      <c r="E337" s="424"/>
      <c r="F337" s="434">
        <v>41438</v>
      </c>
      <c r="G337" s="219">
        <v>3</v>
      </c>
      <c r="H337" s="427">
        <v>310160</v>
      </c>
      <c r="I337" s="427">
        <v>0</v>
      </c>
      <c r="J337" s="427">
        <v>106107</v>
      </c>
      <c r="K337" s="337" t="s">
        <v>1601</v>
      </c>
      <c r="L337" s="445" t="s">
        <v>458</v>
      </c>
      <c r="N337" s="445" t="s">
        <v>573</v>
      </c>
      <c r="O337" s="445" t="s">
        <v>619</v>
      </c>
      <c r="P337" s="492"/>
      <c r="Q337" s="492"/>
      <c r="R337" s="492"/>
      <c r="S337" s="492"/>
      <c r="T337" s="492"/>
      <c r="U337" s="492"/>
      <c r="V337" s="492"/>
      <c r="W337" s="492"/>
      <c r="X337" s="492"/>
      <c r="Y337" s="492"/>
      <c r="Z337" s="492"/>
      <c r="AA337" s="492"/>
      <c r="AB337" s="492"/>
      <c r="AC337" s="492"/>
      <c r="AD337" s="492"/>
      <c r="AE337" s="492"/>
      <c r="AF337" s="492"/>
      <c r="AG337" s="492"/>
      <c r="AH337" s="492"/>
      <c r="AI337" s="492"/>
      <c r="AJ337" s="492"/>
      <c r="AK337" s="492"/>
      <c r="AL337" s="492"/>
      <c r="AM337" s="492"/>
      <c r="AN337" s="492"/>
      <c r="AO337" s="492"/>
      <c r="AP337" s="492"/>
      <c r="AQ337" s="492"/>
      <c r="AR337" s="492"/>
      <c r="AS337" s="492"/>
      <c r="AT337" s="492"/>
      <c r="AU337" s="492"/>
      <c r="AV337" s="492"/>
      <c r="AW337" s="492"/>
      <c r="AX337" s="492"/>
      <c r="AY337" s="492"/>
      <c r="AZ337" s="492"/>
      <c r="BA337" s="492"/>
      <c r="BB337" s="492"/>
      <c r="BC337" s="492"/>
      <c r="BD337" s="492"/>
      <c r="BE337" s="492"/>
      <c r="BF337" s="492"/>
      <c r="BG337" s="492"/>
      <c r="BH337" s="492"/>
      <c r="BI337" s="492"/>
      <c r="BJ337" s="492"/>
      <c r="BK337" s="492"/>
      <c r="BL337" s="492"/>
      <c r="BM337" s="492"/>
      <c r="BN337" s="492"/>
      <c r="BO337" s="492"/>
      <c r="BP337" s="492"/>
      <c r="BQ337" s="492"/>
      <c r="BR337" s="492"/>
      <c r="BS337" s="492"/>
      <c r="BT337" s="492"/>
      <c r="BU337" s="492"/>
      <c r="BV337" s="492"/>
      <c r="BW337" s="492"/>
      <c r="BX337" s="492"/>
      <c r="BY337" s="492"/>
      <c r="BZ337" s="492"/>
      <c r="CA337" s="492"/>
      <c r="CB337" s="492"/>
      <c r="CC337" s="492"/>
      <c r="CD337" s="492"/>
      <c r="CE337" s="492"/>
      <c r="CF337" s="492"/>
      <c r="CG337" s="492"/>
      <c r="CH337" s="492"/>
      <c r="CI337" s="492"/>
      <c r="CJ337" s="492"/>
      <c r="CK337" s="492"/>
    </row>
    <row r="338" spans="1:89" s="446" customFormat="1" ht="12.75" customHeight="1" x14ac:dyDescent="0.2">
      <c r="A338" s="332" t="s">
        <v>1672</v>
      </c>
      <c r="B338" s="408" t="s">
        <v>1436</v>
      </c>
      <c r="C338" s="340"/>
      <c r="D338" s="424"/>
      <c r="E338" s="424"/>
      <c r="F338" s="434">
        <v>41439</v>
      </c>
      <c r="G338" s="219">
        <v>2</v>
      </c>
      <c r="H338" s="427">
        <v>310000</v>
      </c>
      <c r="I338" s="427">
        <v>114035</v>
      </c>
      <c r="J338" s="427">
        <v>141187</v>
      </c>
      <c r="K338" s="337" t="s">
        <v>1606</v>
      </c>
      <c r="L338" s="483" t="s">
        <v>465</v>
      </c>
      <c r="N338" s="457" t="s">
        <v>511</v>
      </c>
      <c r="O338" s="403" t="s">
        <v>609</v>
      </c>
      <c r="P338" s="492"/>
      <c r="Q338" s="492"/>
      <c r="R338" s="492"/>
      <c r="S338" s="492"/>
      <c r="T338" s="492"/>
      <c r="U338" s="492"/>
      <c r="V338" s="492"/>
      <c r="W338" s="492"/>
      <c r="X338" s="492"/>
      <c r="Y338" s="492"/>
      <c r="Z338" s="492"/>
      <c r="AA338" s="492"/>
      <c r="AB338" s="492"/>
      <c r="AC338" s="492"/>
      <c r="AD338" s="492"/>
      <c r="AE338" s="492"/>
      <c r="AF338" s="492"/>
      <c r="AG338" s="492"/>
      <c r="AH338" s="492"/>
      <c r="AI338" s="492"/>
      <c r="AJ338" s="492"/>
      <c r="AK338" s="492"/>
      <c r="AL338" s="492"/>
      <c r="AM338" s="492"/>
      <c r="AN338" s="492"/>
      <c r="AO338" s="492"/>
      <c r="AP338" s="492"/>
      <c r="AQ338" s="492"/>
      <c r="AR338" s="492"/>
      <c r="AS338" s="492"/>
      <c r="AT338" s="492"/>
      <c r="AU338" s="492"/>
      <c r="AV338" s="492"/>
      <c r="AW338" s="492"/>
      <c r="AX338" s="492"/>
      <c r="AY338" s="492"/>
      <c r="AZ338" s="492"/>
      <c r="BA338" s="492"/>
      <c r="BB338" s="492"/>
      <c r="BC338" s="492"/>
      <c r="BD338" s="492"/>
      <c r="BE338" s="492"/>
      <c r="BF338" s="492"/>
      <c r="BG338" s="492"/>
      <c r="BH338" s="492"/>
      <c r="BI338" s="492"/>
      <c r="BJ338" s="492"/>
      <c r="BK338" s="492"/>
      <c r="BL338" s="492"/>
      <c r="BM338" s="492"/>
      <c r="BN338" s="492"/>
      <c r="BO338" s="492"/>
      <c r="BP338" s="492"/>
      <c r="BQ338" s="492"/>
      <c r="BR338" s="492"/>
      <c r="BS338" s="492"/>
      <c r="BT338" s="492"/>
      <c r="BU338" s="492"/>
      <c r="BV338" s="492"/>
      <c r="BW338" s="492"/>
      <c r="BX338" s="492"/>
      <c r="BY338" s="492"/>
      <c r="BZ338" s="492"/>
      <c r="CA338" s="492"/>
      <c r="CB338" s="492"/>
      <c r="CC338" s="492"/>
      <c r="CD338" s="492"/>
      <c r="CE338" s="492"/>
      <c r="CF338" s="492"/>
      <c r="CG338" s="492"/>
      <c r="CH338" s="492"/>
      <c r="CI338" s="492"/>
      <c r="CJ338" s="492"/>
      <c r="CK338" s="492"/>
    </row>
    <row r="339" spans="1:89" s="446" customFormat="1" ht="12.75" customHeight="1" x14ac:dyDescent="0.2">
      <c r="A339" s="332" t="s">
        <v>1607</v>
      </c>
      <c r="B339" s="408" t="s">
        <v>1017</v>
      </c>
      <c r="C339" s="340"/>
      <c r="D339" s="424"/>
      <c r="E339" s="424"/>
      <c r="F339" s="434">
        <v>41442</v>
      </c>
      <c r="G339" s="219">
        <v>2</v>
      </c>
      <c r="H339" s="427">
        <v>600000</v>
      </c>
      <c r="I339" s="427">
        <v>122162</v>
      </c>
      <c r="J339" s="427">
        <v>244323</v>
      </c>
      <c r="K339" s="337" t="s">
        <v>1610</v>
      </c>
      <c r="L339" s="483" t="s">
        <v>1608</v>
      </c>
      <c r="N339" s="457" t="s">
        <v>1609</v>
      </c>
      <c r="O339" s="403" t="s">
        <v>1609</v>
      </c>
      <c r="P339" s="492"/>
      <c r="Q339" s="492"/>
      <c r="R339" s="492"/>
      <c r="S339" s="492"/>
      <c r="T339" s="492"/>
      <c r="U339" s="492"/>
      <c r="V339" s="492"/>
      <c r="W339" s="492"/>
      <c r="X339" s="492"/>
      <c r="Y339" s="492"/>
      <c r="Z339" s="492"/>
      <c r="AA339" s="492"/>
      <c r="AB339" s="492"/>
      <c r="AC339" s="492"/>
      <c r="AD339" s="492"/>
      <c r="AE339" s="492"/>
      <c r="AF339" s="492"/>
      <c r="AG339" s="492"/>
      <c r="AH339" s="492"/>
      <c r="AI339" s="492"/>
      <c r="AJ339" s="492"/>
      <c r="AK339" s="492"/>
      <c r="AL339" s="492"/>
      <c r="AM339" s="492"/>
      <c r="AN339" s="492"/>
      <c r="AO339" s="492"/>
      <c r="AP339" s="492"/>
      <c r="AQ339" s="492"/>
      <c r="AR339" s="492"/>
      <c r="AS339" s="492"/>
      <c r="AT339" s="492"/>
      <c r="AU339" s="492"/>
      <c r="AV339" s="492"/>
      <c r="AW339" s="492"/>
      <c r="AX339" s="492"/>
      <c r="AY339" s="492"/>
      <c r="AZ339" s="492"/>
      <c r="BA339" s="492"/>
      <c r="BB339" s="492"/>
      <c r="BC339" s="492"/>
      <c r="BD339" s="492"/>
      <c r="BE339" s="492"/>
      <c r="BF339" s="492"/>
      <c r="BG339" s="492"/>
      <c r="BH339" s="492"/>
      <c r="BI339" s="492"/>
      <c r="BJ339" s="492"/>
      <c r="BK339" s="492"/>
      <c r="BL339" s="492"/>
      <c r="BM339" s="492"/>
      <c r="BN339" s="492"/>
      <c r="BO339" s="492"/>
      <c r="BP339" s="492"/>
      <c r="BQ339" s="492"/>
      <c r="BR339" s="492"/>
      <c r="BS339" s="492"/>
      <c r="BT339" s="492"/>
      <c r="BU339" s="492"/>
      <c r="BV339" s="492"/>
      <c r="BW339" s="492"/>
      <c r="BX339" s="492"/>
      <c r="BY339" s="492"/>
      <c r="BZ339" s="492"/>
      <c r="CA339" s="492"/>
      <c r="CB339" s="492"/>
      <c r="CC339" s="492"/>
      <c r="CD339" s="492"/>
      <c r="CE339" s="492"/>
      <c r="CF339" s="492"/>
      <c r="CG339" s="492"/>
      <c r="CH339" s="492"/>
      <c r="CI339" s="492"/>
      <c r="CJ339" s="492"/>
      <c r="CK339" s="492"/>
    </row>
    <row r="340" spans="1:89" s="446" customFormat="1" ht="12.75" customHeight="1" x14ac:dyDescent="0.2">
      <c r="A340" s="418" t="s">
        <v>1611</v>
      </c>
      <c r="B340" s="446" t="s">
        <v>1612</v>
      </c>
      <c r="C340" s="329" t="s">
        <v>871</v>
      </c>
      <c r="D340" s="408"/>
      <c r="E340" s="408"/>
      <c r="F340" s="434">
        <v>41443</v>
      </c>
      <c r="G340" s="526">
        <v>1</v>
      </c>
      <c r="H340" s="338">
        <v>35284</v>
      </c>
      <c r="I340" s="338">
        <v>13148</v>
      </c>
      <c r="J340" s="427">
        <v>13148</v>
      </c>
      <c r="K340" s="337" t="s">
        <v>1613</v>
      </c>
      <c r="L340" s="336" t="s">
        <v>1614</v>
      </c>
      <c r="M340" s="335"/>
      <c r="N340" s="457" t="s">
        <v>44</v>
      </c>
      <c r="O340" s="457" t="s">
        <v>44</v>
      </c>
    </row>
    <row r="341" spans="1:89" s="446" customFormat="1" ht="12.75" customHeight="1" x14ac:dyDescent="0.2">
      <c r="A341" s="418" t="s">
        <v>1616</v>
      </c>
      <c r="B341" s="424" t="s">
        <v>1615</v>
      </c>
      <c r="C341" s="424" t="s">
        <v>1618</v>
      </c>
      <c r="D341" s="424"/>
      <c r="E341" s="424"/>
      <c r="F341" s="434">
        <v>41445</v>
      </c>
      <c r="G341" s="417">
        <v>2</v>
      </c>
      <c r="H341" s="338">
        <v>283675</v>
      </c>
      <c r="I341" s="338">
        <v>0</v>
      </c>
      <c r="J341" s="338">
        <v>83675</v>
      </c>
      <c r="K341" s="337" t="s">
        <v>1617</v>
      </c>
      <c r="L341" s="483" t="s">
        <v>70</v>
      </c>
      <c r="M341" s="417"/>
      <c r="N341" s="417" t="s">
        <v>608</v>
      </c>
      <c r="O341" s="421" t="s">
        <v>609</v>
      </c>
    </row>
    <row r="342" spans="1:89" s="446" customFormat="1" ht="12.75" customHeight="1" x14ac:dyDescent="0.2">
      <c r="A342" s="418" t="s">
        <v>1619</v>
      </c>
      <c r="B342" s="337" t="s">
        <v>1136</v>
      </c>
      <c r="C342" s="337" t="s">
        <v>1583</v>
      </c>
      <c r="D342" s="337"/>
      <c r="E342" s="337"/>
      <c r="F342" s="434">
        <v>41445</v>
      </c>
      <c r="G342" s="526">
        <v>2</v>
      </c>
      <c r="H342" s="330">
        <v>441006</v>
      </c>
      <c r="I342" s="352">
        <v>0</v>
      </c>
      <c r="J342" s="352">
        <v>110094</v>
      </c>
      <c r="K342" s="337" t="s">
        <v>1622</v>
      </c>
      <c r="L342" s="483" t="s">
        <v>70</v>
      </c>
      <c r="M342" s="335"/>
      <c r="N342" s="457" t="s">
        <v>462</v>
      </c>
      <c r="O342" s="457" t="s">
        <v>623</v>
      </c>
    </row>
    <row r="343" spans="1:89" s="446" customFormat="1" ht="14.25" customHeight="1" x14ac:dyDescent="0.2">
      <c r="A343" s="418" t="s">
        <v>1620</v>
      </c>
      <c r="B343" s="424" t="s">
        <v>954</v>
      </c>
      <c r="C343" s="423"/>
      <c r="D343" s="423"/>
      <c r="E343" s="423"/>
      <c r="F343" s="434">
        <v>41449</v>
      </c>
      <c r="G343" s="219">
        <v>3</v>
      </c>
      <c r="H343" s="488">
        <v>228706</v>
      </c>
      <c r="I343" s="488">
        <v>0</v>
      </c>
      <c r="J343" s="488">
        <v>68729</v>
      </c>
      <c r="K343" s="337" t="s">
        <v>1621</v>
      </c>
      <c r="L343" s="445" t="s">
        <v>70</v>
      </c>
      <c r="N343" s="445" t="s">
        <v>460</v>
      </c>
      <c r="O343" s="445" t="s">
        <v>609</v>
      </c>
    </row>
    <row r="344" spans="1:89" s="446" customFormat="1" ht="12.75" customHeight="1" x14ac:dyDescent="0.2">
      <c r="A344" s="418" t="s">
        <v>1623</v>
      </c>
      <c r="B344" s="446" t="s">
        <v>1624</v>
      </c>
      <c r="C344" s="329"/>
      <c r="D344" s="408"/>
      <c r="E344" s="408"/>
      <c r="F344" s="434">
        <v>41445</v>
      </c>
      <c r="G344" s="332"/>
      <c r="H344" s="338">
        <v>250000</v>
      </c>
      <c r="I344" s="338">
        <v>0</v>
      </c>
      <c r="J344" s="427">
        <v>0</v>
      </c>
      <c r="K344" s="337" t="s">
        <v>1625</v>
      </c>
      <c r="L344" s="336" t="s">
        <v>1626</v>
      </c>
      <c r="M344" s="335" t="s">
        <v>1627</v>
      </c>
      <c r="N344" s="457" t="s">
        <v>1628</v>
      </c>
      <c r="O344" s="457" t="s">
        <v>1628</v>
      </c>
    </row>
    <row r="345" spans="1:89" s="446" customFormat="1" ht="12.75" customHeight="1" x14ac:dyDescent="0.2">
      <c r="A345" s="418" t="s">
        <v>1629</v>
      </c>
      <c r="B345" s="408" t="s">
        <v>625</v>
      </c>
      <c r="C345" s="408"/>
      <c r="D345" s="408"/>
      <c r="E345" s="408"/>
      <c r="F345" s="434">
        <v>41445</v>
      </c>
      <c r="G345" s="526">
        <v>2</v>
      </c>
      <c r="H345" s="330">
        <v>32000</v>
      </c>
      <c r="I345" s="330">
        <v>0</v>
      </c>
      <c r="J345" s="330">
        <v>0</v>
      </c>
      <c r="K345" s="315" t="s">
        <v>1630</v>
      </c>
      <c r="L345" s="483" t="s">
        <v>459</v>
      </c>
      <c r="M345" s="335"/>
      <c r="N345" s="457" t="s">
        <v>460</v>
      </c>
      <c r="O345" s="403" t="s">
        <v>609</v>
      </c>
    </row>
    <row r="346" spans="1:89" s="446" customFormat="1" ht="12.75" customHeight="1" x14ac:dyDescent="0.2">
      <c r="A346" s="332" t="s">
        <v>1631</v>
      </c>
      <c r="B346" s="408" t="s">
        <v>1017</v>
      </c>
      <c r="C346" s="408"/>
      <c r="D346" s="408"/>
      <c r="E346" s="408"/>
      <c r="F346" s="327">
        <v>41445</v>
      </c>
      <c r="G346" s="526">
        <v>1</v>
      </c>
      <c r="H346" s="330">
        <v>145000</v>
      </c>
      <c r="I346" s="330">
        <v>55364</v>
      </c>
      <c r="J346" s="330">
        <v>68545</v>
      </c>
      <c r="K346" s="318" t="s">
        <v>1635</v>
      </c>
      <c r="L346" s="483" t="s">
        <v>1636</v>
      </c>
      <c r="M346" s="335"/>
      <c r="N346" s="457" t="s">
        <v>1609</v>
      </c>
      <c r="O346" s="403" t="s">
        <v>1609</v>
      </c>
    </row>
    <row r="347" spans="1:89" s="446" customFormat="1" ht="12.75" customHeight="1" x14ac:dyDescent="0.2">
      <c r="A347" s="332" t="s">
        <v>1634</v>
      </c>
      <c r="B347" s="408" t="s">
        <v>1632</v>
      </c>
      <c r="C347" s="408"/>
      <c r="D347" s="408"/>
      <c r="E347" s="408"/>
      <c r="F347" s="327">
        <v>41446</v>
      </c>
      <c r="G347" s="526">
        <v>2</v>
      </c>
      <c r="H347" s="330">
        <v>189320</v>
      </c>
      <c r="I347" s="330">
        <v>61430</v>
      </c>
      <c r="J347" s="330">
        <v>76056</v>
      </c>
      <c r="K347" s="318" t="s">
        <v>1633</v>
      </c>
      <c r="L347" s="483" t="s">
        <v>465</v>
      </c>
      <c r="M347" s="335"/>
      <c r="N347" s="457" t="s">
        <v>511</v>
      </c>
      <c r="O347" s="403" t="s">
        <v>609</v>
      </c>
      <c r="P347" s="492"/>
      <c r="Q347" s="492"/>
      <c r="R347" s="492"/>
      <c r="S347" s="492"/>
      <c r="T347" s="492"/>
      <c r="U347" s="492"/>
      <c r="V347" s="492"/>
      <c r="W347" s="492"/>
      <c r="X347" s="492"/>
      <c r="Y347" s="492"/>
      <c r="Z347" s="492"/>
      <c r="AA347" s="492"/>
      <c r="AB347" s="492"/>
      <c r="AC347" s="492"/>
      <c r="AD347" s="492"/>
      <c r="AE347" s="492"/>
      <c r="AF347" s="492"/>
      <c r="AG347" s="492"/>
      <c r="AH347" s="492"/>
      <c r="AI347" s="492"/>
      <c r="AJ347" s="492"/>
      <c r="AK347" s="492"/>
      <c r="AL347" s="492"/>
      <c r="AM347" s="492"/>
      <c r="AN347" s="492"/>
      <c r="AO347" s="492"/>
      <c r="AP347" s="492"/>
      <c r="AQ347" s="492"/>
      <c r="AR347" s="492"/>
      <c r="AS347" s="492"/>
      <c r="AT347" s="492"/>
      <c r="AU347" s="492"/>
      <c r="AV347" s="492"/>
      <c r="AW347" s="492"/>
      <c r="AX347" s="492"/>
      <c r="AY347" s="492"/>
      <c r="AZ347" s="492"/>
      <c r="BA347" s="492"/>
      <c r="BB347" s="492"/>
      <c r="BC347" s="492"/>
      <c r="BD347" s="492"/>
      <c r="BE347" s="492"/>
      <c r="BF347" s="492"/>
      <c r="BG347" s="492"/>
      <c r="BH347" s="492"/>
      <c r="BI347" s="492"/>
      <c r="BJ347" s="492"/>
      <c r="BK347" s="492"/>
      <c r="BL347" s="492"/>
      <c r="BM347" s="492"/>
      <c r="BN347" s="492"/>
      <c r="BO347" s="492"/>
      <c r="BP347" s="492"/>
      <c r="BQ347" s="492"/>
      <c r="BR347" s="492"/>
      <c r="BS347" s="492"/>
      <c r="BT347" s="492"/>
      <c r="BU347" s="492"/>
      <c r="BV347" s="492"/>
      <c r="BW347" s="492"/>
      <c r="BX347" s="492"/>
      <c r="BY347" s="492"/>
      <c r="BZ347" s="492"/>
      <c r="CA347" s="492"/>
      <c r="CB347" s="492"/>
      <c r="CC347" s="492"/>
      <c r="CD347" s="492"/>
      <c r="CE347" s="492"/>
      <c r="CF347" s="492"/>
      <c r="CG347" s="492"/>
      <c r="CH347" s="492"/>
      <c r="CI347" s="492"/>
      <c r="CJ347" s="492"/>
      <c r="CK347" s="492"/>
    </row>
    <row r="348" spans="1:89" s="446" customFormat="1" ht="12.75" customHeight="1" x14ac:dyDescent="0.2">
      <c r="A348" s="332" t="s">
        <v>1637</v>
      </c>
      <c r="B348" s="408" t="s">
        <v>1156</v>
      </c>
      <c r="C348" s="408" t="s">
        <v>1638</v>
      </c>
      <c r="D348" s="408"/>
      <c r="E348" s="408"/>
      <c r="F348" s="327">
        <v>41446</v>
      </c>
      <c r="G348" s="526">
        <v>3</v>
      </c>
      <c r="H348" s="330">
        <v>235858</v>
      </c>
      <c r="I348" s="330">
        <v>91624</v>
      </c>
      <c r="J348" s="330">
        <v>112033</v>
      </c>
      <c r="K348" s="318" t="s">
        <v>1639</v>
      </c>
      <c r="L348" s="483" t="s">
        <v>1640</v>
      </c>
      <c r="M348" s="335"/>
      <c r="N348" s="457" t="s">
        <v>1159</v>
      </c>
      <c r="O348" s="403" t="s">
        <v>48</v>
      </c>
      <c r="P348" s="492"/>
      <c r="Q348" s="492"/>
      <c r="R348" s="492"/>
      <c r="S348" s="492"/>
      <c r="T348" s="492"/>
      <c r="U348" s="492"/>
      <c r="V348" s="492"/>
      <c r="W348" s="492"/>
      <c r="X348" s="492"/>
      <c r="Y348" s="492"/>
      <c r="Z348" s="492"/>
      <c r="AA348" s="492"/>
      <c r="AB348" s="492"/>
      <c r="AC348" s="492"/>
      <c r="AD348" s="492"/>
      <c r="AE348" s="492"/>
      <c r="AF348" s="492"/>
      <c r="AG348" s="492"/>
      <c r="AH348" s="492"/>
      <c r="AI348" s="492"/>
      <c r="AJ348" s="492"/>
      <c r="AK348" s="492"/>
      <c r="AL348" s="492"/>
      <c r="AM348" s="492"/>
      <c r="AN348" s="492"/>
      <c r="AO348" s="492"/>
      <c r="AP348" s="492"/>
      <c r="AQ348" s="492"/>
      <c r="AR348" s="492"/>
      <c r="AS348" s="492"/>
      <c r="AT348" s="492"/>
      <c r="AU348" s="492"/>
      <c r="AV348" s="492"/>
      <c r="AW348" s="492"/>
      <c r="AX348" s="492"/>
      <c r="AY348" s="492"/>
      <c r="AZ348" s="492"/>
      <c r="BA348" s="492"/>
      <c r="BB348" s="492"/>
      <c r="BC348" s="492"/>
      <c r="BD348" s="492"/>
      <c r="BE348" s="492"/>
      <c r="BF348" s="492"/>
      <c r="BG348" s="492"/>
      <c r="BH348" s="492"/>
      <c r="BI348" s="492"/>
      <c r="BJ348" s="492"/>
      <c r="BK348" s="492"/>
      <c r="BL348" s="492"/>
      <c r="BM348" s="492"/>
      <c r="BN348" s="492"/>
      <c r="BO348" s="492"/>
      <c r="BP348" s="492"/>
      <c r="BQ348" s="492"/>
      <c r="BR348" s="492"/>
      <c r="BS348" s="492"/>
      <c r="BT348" s="492"/>
      <c r="BU348" s="492"/>
      <c r="BV348" s="492"/>
      <c r="BW348" s="492"/>
      <c r="BX348" s="492"/>
      <c r="BY348" s="492"/>
      <c r="BZ348" s="492"/>
      <c r="CA348" s="492"/>
      <c r="CB348" s="492"/>
      <c r="CC348" s="492"/>
      <c r="CD348" s="492"/>
      <c r="CE348" s="492"/>
      <c r="CF348" s="492"/>
      <c r="CG348" s="492"/>
      <c r="CH348" s="492"/>
      <c r="CI348" s="492"/>
      <c r="CJ348" s="492"/>
      <c r="CK348" s="492"/>
    </row>
    <row r="349" spans="1:89" s="446" customFormat="1" ht="12.75" customHeight="1" x14ac:dyDescent="0.2">
      <c r="A349" s="418" t="s">
        <v>1641</v>
      </c>
      <c r="B349" s="408" t="s">
        <v>613</v>
      </c>
      <c r="C349" s="408"/>
      <c r="D349" s="408"/>
      <c r="E349" s="408"/>
      <c r="F349" s="327">
        <v>41450</v>
      </c>
      <c r="G349" s="526">
        <v>3</v>
      </c>
      <c r="H349" s="330">
        <v>411166</v>
      </c>
      <c r="I349" s="330">
        <v>0</v>
      </c>
      <c r="J349" s="330">
        <v>111882</v>
      </c>
      <c r="K349" s="318" t="s">
        <v>1643</v>
      </c>
      <c r="L349" s="483" t="s">
        <v>70</v>
      </c>
      <c r="M349" s="417"/>
      <c r="N349" s="417" t="s">
        <v>608</v>
      </c>
      <c r="O349" s="421" t="s">
        <v>609</v>
      </c>
      <c r="P349" s="492"/>
      <c r="Q349" s="492"/>
      <c r="R349" s="492"/>
      <c r="S349" s="492"/>
      <c r="T349" s="492"/>
      <c r="U349" s="492"/>
      <c r="V349" s="492"/>
      <c r="W349" s="492"/>
      <c r="X349" s="492"/>
      <c r="Y349" s="492"/>
      <c r="Z349" s="492"/>
      <c r="AA349" s="492"/>
      <c r="AB349" s="492"/>
      <c r="AC349" s="492"/>
      <c r="AD349" s="492"/>
      <c r="AE349" s="492"/>
      <c r="AF349" s="492"/>
      <c r="AG349" s="492"/>
      <c r="AH349" s="492"/>
      <c r="AI349" s="492"/>
      <c r="AJ349" s="492"/>
      <c r="AK349" s="492"/>
      <c r="AL349" s="492"/>
      <c r="AM349" s="492"/>
      <c r="AN349" s="492"/>
      <c r="AO349" s="492"/>
      <c r="AP349" s="492"/>
      <c r="AQ349" s="492"/>
      <c r="AR349" s="492"/>
      <c r="AS349" s="492"/>
      <c r="AT349" s="492"/>
      <c r="AU349" s="492"/>
      <c r="AV349" s="492"/>
      <c r="AW349" s="492"/>
      <c r="AX349" s="492"/>
      <c r="AY349" s="492"/>
      <c r="AZ349" s="492"/>
      <c r="BA349" s="492"/>
      <c r="BB349" s="492"/>
      <c r="BC349" s="492"/>
      <c r="BD349" s="492"/>
      <c r="BE349" s="492"/>
      <c r="BF349" s="492"/>
      <c r="BG349" s="492"/>
      <c r="BH349" s="492"/>
      <c r="BI349" s="492"/>
      <c r="BJ349" s="492"/>
      <c r="BK349" s="492"/>
      <c r="BL349" s="492"/>
      <c r="BM349" s="492"/>
      <c r="BN349" s="492"/>
      <c r="BO349" s="492"/>
      <c r="BP349" s="492"/>
      <c r="BQ349" s="492"/>
      <c r="BR349" s="492"/>
      <c r="BS349" s="492"/>
      <c r="BT349" s="492"/>
      <c r="BU349" s="492"/>
      <c r="BV349" s="492"/>
      <c r="BW349" s="492"/>
      <c r="BX349" s="492"/>
      <c r="BY349" s="492"/>
      <c r="BZ349" s="492"/>
      <c r="CA349" s="492"/>
      <c r="CB349" s="492"/>
      <c r="CC349" s="492"/>
      <c r="CD349" s="492"/>
      <c r="CE349" s="492"/>
      <c r="CF349" s="492"/>
      <c r="CG349" s="492"/>
      <c r="CH349" s="492"/>
      <c r="CI349" s="492"/>
      <c r="CJ349" s="492"/>
      <c r="CK349" s="492"/>
    </row>
    <row r="350" spans="1:89" s="446" customFormat="1" ht="12.75" customHeight="1" x14ac:dyDescent="0.2">
      <c r="A350" s="418" t="s">
        <v>1642</v>
      </c>
      <c r="B350" s="446" t="s">
        <v>1307</v>
      </c>
      <c r="C350" s="408"/>
      <c r="D350" s="408"/>
      <c r="E350" s="408"/>
      <c r="F350" s="327">
        <v>41452</v>
      </c>
      <c r="G350" s="526">
        <v>5</v>
      </c>
      <c r="H350" s="330">
        <v>1869598</v>
      </c>
      <c r="I350" s="330">
        <v>0</v>
      </c>
      <c r="J350" s="330">
        <v>596957</v>
      </c>
      <c r="K350" s="318" t="s">
        <v>1647</v>
      </c>
      <c r="L350" s="483" t="s">
        <v>1648</v>
      </c>
      <c r="M350" s="417"/>
      <c r="N350" s="417" t="s">
        <v>608</v>
      </c>
      <c r="O350" s="421" t="s">
        <v>609</v>
      </c>
      <c r="P350" s="492"/>
      <c r="Q350" s="492"/>
      <c r="R350" s="492"/>
      <c r="S350" s="492"/>
      <c r="T350" s="492"/>
      <c r="U350" s="492"/>
      <c r="V350" s="492"/>
      <c r="W350" s="492"/>
      <c r="X350" s="492"/>
      <c r="Y350" s="492"/>
      <c r="Z350" s="492"/>
      <c r="AA350" s="492"/>
      <c r="AB350" s="492"/>
      <c r="AC350" s="492"/>
      <c r="AD350" s="492"/>
      <c r="AE350" s="492"/>
      <c r="AF350" s="492"/>
      <c r="AG350" s="492"/>
      <c r="AH350" s="492"/>
      <c r="AI350" s="492"/>
      <c r="AJ350" s="492"/>
      <c r="AK350" s="492"/>
      <c r="AL350" s="492"/>
      <c r="AM350" s="492"/>
      <c r="AN350" s="492"/>
      <c r="AO350" s="492"/>
      <c r="AP350" s="492"/>
      <c r="AQ350" s="492"/>
      <c r="AR350" s="492"/>
      <c r="AS350" s="492"/>
      <c r="AT350" s="492"/>
      <c r="AU350" s="492"/>
      <c r="AV350" s="492"/>
      <c r="AW350" s="492"/>
      <c r="AX350" s="492"/>
      <c r="AY350" s="492"/>
      <c r="AZ350" s="492"/>
      <c r="BA350" s="492"/>
      <c r="BB350" s="492"/>
      <c r="BC350" s="492"/>
      <c r="BD350" s="492"/>
      <c r="BE350" s="492"/>
      <c r="BF350" s="492"/>
      <c r="BG350" s="492"/>
      <c r="BH350" s="492"/>
      <c r="BI350" s="492"/>
      <c r="BJ350" s="492"/>
      <c r="BK350" s="492"/>
      <c r="BL350" s="492"/>
      <c r="BM350" s="492"/>
      <c r="BN350" s="492"/>
      <c r="BO350" s="492"/>
      <c r="BP350" s="492"/>
      <c r="BQ350" s="492"/>
      <c r="BR350" s="492"/>
      <c r="BS350" s="492"/>
      <c r="BT350" s="492"/>
      <c r="BU350" s="492"/>
      <c r="BV350" s="492"/>
      <c r="BW350" s="492"/>
      <c r="BX350" s="492"/>
      <c r="BY350" s="492"/>
      <c r="BZ350" s="492"/>
      <c r="CA350" s="492"/>
      <c r="CB350" s="492"/>
      <c r="CC350" s="492"/>
      <c r="CD350" s="492"/>
      <c r="CE350" s="492"/>
      <c r="CF350" s="492"/>
      <c r="CG350" s="492"/>
      <c r="CH350" s="492"/>
      <c r="CI350" s="492"/>
      <c r="CJ350" s="492"/>
      <c r="CK350" s="492"/>
    </row>
    <row r="351" spans="1:89" s="446" customFormat="1" ht="12.6" customHeight="1" x14ac:dyDescent="0.2">
      <c r="A351" s="418" t="s">
        <v>1644</v>
      </c>
      <c r="B351" s="274" t="s">
        <v>607</v>
      </c>
      <c r="C351" s="424"/>
      <c r="D351" s="423"/>
      <c r="E351" s="423"/>
      <c r="F351" s="327">
        <v>41453</v>
      </c>
      <c r="G351" s="490">
        <v>5</v>
      </c>
      <c r="H351" s="427">
        <v>2019874</v>
      </c>
      <c r="I351" s="427">
        <v>0</v>
      </c>
      <c r="J351" s="427">
        <v>688507</v>
      </c>
      <c r="K351" s="420" t="s">
        <v>1649</v>
      </c>
      <c r="L351" s="456" t="s">
        <v>1393</v>
      </c>
      <c r="M351" s="278"/>
      <c r="N351" s="457" t="s">
        <v>608</v>
      </c>
      <c r="O351" s="403" t="s">
        <v>609</v>
      </c>
    </row>
    <row r="352" spans="1:89" s="446" customFormat="1" ht="12.75" customHeight="1" x14ac:dyDescent="0.2">
      <c r="A352" s="418" t="s">
        <v>1645</v>
      </c>
      <c r="B352" s="446" t="s">
        <v>647</v>
      </c>
      <c r="C352" s="424" t="s">
        <v>646</v>
      </c>
      <c r="D352" s="222"/>
      <c r="E352" s="222"/>
      <c r="F352" s="327">
        <v>41453</v>
      </c>
      <c r="G352" s="226">
        <v>3</v>
      </c>
      <c r="H352" s="427">
        <v>300000</v>
      </c>
      <c r="I352" s="427">
        <v>0</v>
      </c>
      <c r="J352" s="427">
        <v>102632</v>
      </c>
      <c r="K352" s="420" t="s">
        <v>1646</v>
      </c>
      <c r="L352" s="445" t="s">
        <v>459</v>
      </c>
      <c r="M352" s="445"/>
      <c r="N352" s="445" t="s">
        <v>41</v>
      </c>
      <c r="O352" s="445" t="s">
        <v>41</v>
      </c>
    </row>
    <row r="353" spans="1:16" s="446" customFormat="1" ht="12.6" customHeight="1" x14ac:dyDescent="0.2">
      <c r="A353" s="418" t="s">
        <v>1650</v>
      </c>
      <c r="B353" s="274" t="s">
        <v>1651</v>
      </c>
      <c r="C353" s="423"/>
      <c r="D353" s="423"/>
      <c r="E353" s="423"/>
      <c r="F353" s="434">
        <v>41452</v>
      </c>
      <c r="G353" s="490">
        <v>2</v>
      </c>
      <c r="H353" s="427">
        <v>353666</v>
      </c>
      <c r="I353" s="427">
        <v>115231</v>
      </c>
      <c r="J353" s="427">
        <v>143667</v>
      </c>
      <c r="K353" s="420" t="s">
        <v>1652</v>
      </c>
      <c r="L353" s="483" t="s">
        <v>465</v>
      </c>
      <c r="N353" s="457" t="s">
        <v>511</v>
      </c>
      <c r="O353" s="403" t="s">
        <v>609</v>
      </c>
    </row>
    <row r="354" spans="1:16" s="446" customFormat="1" ht="12.6" customHeight="1" x14ac:dyDescent="0.2">
      <c r="A354" s="418" t="s">
        <v>1653</v>
      </c>
      <c r="B354" s="274" t="s">
        <v>1654</v>
      </c>
      <c r="C354" s="423"/>
      <c r="D354" s="423"/>
      <c r="E354" s="423"/>
      <c r="F354" s="434">
        <v>41452</v>
      </c>
      <c r="G354" s="490">
        <v>2</v>
      </c>
      <c r="H354" s="427">
        <f>262722+35000</f>
        <v>297722</v>
      </c>
      <c r="I354" s="427">
        <v>100369</v>
      </c>
      <c r="J354" s="427">
        <v>124266</v>
      </c>
      <c r="K354" s="420" t="s">
        <v>1655</v>
      </c>
      <c r="L354" s="483" t="s">
        <v>465</v>
      </c>
      <c r="N354" s="457" t="s">
        <v>511</v>
      </c>
      <c r="O354" s="403" t="s">
        <v>609</v>
      </c>
    </row>
    <row r="355" spans="1:16" s="446" customFormat="1" ht="12.75" customHeight="1" x14ac:dyDescent="0.2">
      <c r="A355" s="332" t="s">
        <v>1656</v>
      </c>
      <c r="B355" s="408" t="s">
        <v>1096</v>
      </c>
      <c r="C355" s="408"/>
      <c r="D355" s="408"/>
      <c r="E355" s="408"/>
      <c r="F355" s="327">
        <v>41453</v>
      </c>
      <c r="G355" s="526">
        <v>3</v>
      </c>
      <c r="H355" s="330">
        <v>1045896</v>
      </c>
      <c r="I355" s="330">
        <v>0</v>
      </c>
      <c r="J355" s="330">
        <v>357807</v>
      </c>
      <c r="K355" s="337" t="s">
        <v>1657</v>
      </c>
      <c r="L355" s="483" t="s">
        <v>70</v>
      </c>
      <c r="M355" s="278"/>
      <c r="N355" s="457" t="s">
        <v>608</v>
      </c>
      <c r="O355" s="403" t="s">
        <v>609</v>
      </c>
    </row>
    <row r="356" spans="1:16" s="446" customFormat="1" ht="12.75" customHeight="1" x14ac:dyDescent="0.2">
      <c r="A356" s="418" t="s">
        <v>1660</v>
      </c>
      <c r="B356" s="274" t="s">
        <v>874</v>
      </c>
      <c r="C356" s="298"/>
      <c r="D356" s="298"/>
      <c r="E356" s="298"/>
      <c r="F356" s="434">
        <v>41429</v>
      </c>
      <c r="G356" s="457">
        <v>1</v>
      </c>
      <c r="H356" s="427">
        <v>32768</v>
      </c>
      <c r="I356" s="427">
        <v>0</v>
      </c>
      <c r="J356" s="427">
        <v>11210</v>
      </c>
      <c r="K356" s="337" t="s">
        <v>1662</v>
      </c>
      <c r="L356" s="483" t="s">
        <v>1661</v>
      </c>
      <c r="M356" s="445"/>
      <c r="N356" s="445" t="s">
        <v>462</v>
      </c>
      <c r="O356" s="445" t="s">
        <v>623</v>
      </c>
    </row>
    <row r="357" spans="1:16" s="446" customFormat="1" ht="12.75" customHeight="1" x14ac:dyDescent="0.2">
      <c r="A357" s="418" t="s">
        <v>1664</v>
      </c>
      <c r="B357" s="420" t="s">
        <v>750</v>
      </c>
      <c r="C357" s="298"/>
      <c r="D357" s="298"/>
      <c r="E357" s="298"/>
      <c r="F357" s="434">
        <v>41415</v>
      </c>
      <c r="G357" s="296">
        <v>4</v>
      </c>
      <c r="H357" s="427">
        <v>272000</v>
      </c>
      <c r="I357" s="427">
        <v>134810</v>
      </c>
      <c r="J357" s="427">
        <v>99915</v>
      </c>
      <c r="K357" s="337" t="s">
        <v>1665</v>
      </c>
      <c r="L357" s="483" t="s">
        <v>458</v>
      </c>
      <c r="N357" s="457" t="s">
        <v>608</v>
      </c>
      <c r="O357" s="403" t="s">
        <v>609</v>
      </c>
    </row>
    <row r="358" spans="1:16" s="446" customFormat="1" ht="12.75" customHeight="1" x14ac:dyDescent="0.2">
      <c r="A358" s="418" t="s">
        <v>1668</v>
      </c>
      <c r="B358" s="420" t="s">
        <v>1669</v>
      </c>
      <c r="C358" s="298"/>
      <c r="D358" s="298"/>
      <c r="E358" s="298"/>
      <c r="F358" s="434">
        <v>41428</v>
      </c>
      <c r="G358" s="296">
        <v>1</v>
      </c>
      <c r="H358" s="427">
        <v>20000</v>
      </c>
      <c r="I358" s="427">
        <v>0</v>
      </c>
      <c r="J358" s="427">
        <v>6482</v>
      </c>
      <c r="K358" s="337" t="s">
        <v>1670</v>
      </c>
      <c r="L358" s="483" t="s">
        <v>1671</v>
      </c>
      <c r="N358" s="457" t="s">
        <v>460</v>
      </c>
      <c r="O358" s="403" t="s">
        <v>609</v>
      </c>
    </row>
    <row r="359" spans="1:16" ht="27" customHeight="1" thickBot="1" x14ac:dyDescent="0.35">
      <c r="A359" s="536" t="s">
        <v>1666</v>
      </c>
      <c r="B359" s="536"/>
      <c r="C359" s="536"/>
      <c r="D359" s="536"/>
      <c r="G359" s="78" t="s">
        <v>455</v>
      </c>
      <c r="H359" s="354">
        <f>SUM(H5:H358)</f>
        <v>159982044.71000001</v>
      </c>
      <c r="I359" s="354">
        <f>SUM(I5:I358)</f>
        <v>19300079</v>
      </c>
      <c r="J359" s="354">
        <f>SUM(J5:J358)</f>
        <v>40652951.710000001</v>
      </c>
      <c r="L359" s="81"/>
      <c r="P359" s="81"/>
    </row>
    <row r="360" spans="1:16" ht="13.5" customHeight="1" thickTop="1" x14ac:dyDescent="0.2">
      <c r="I360" s="81"/>
      <c r="J360" s="90"/>
      <c r="K360" s="83"/>
      <c r="L360" s="90"/>
    </row>
    <row r="361" spans="1:16" ht="13.5" customHeight="1" x14ac:dyDescent="0.2">
      <c r="I361" s="81"/>
      <c r="J361" s="90"/>
      <c r="K361" s="83"/>
      <c r="L361" s="90"/>
    </row>
    <row r="362" spans="1:16" ht="13.5" customHeight="1" x14ac:dyDescent="0.2">
      <c r="G362" s="553"/>
      <c r="H362" s="554"/>
      <c r="I362" s="554" t="s">
        <v>1</v>
      </c>
      <c r="J362" s="554" t="s">
        <v>2</v>
      </c>
      <c r="K362" s="552"/>
    </row>
    <row r="363" spans="1:16" ht="13.5" customHeight="1" x14ac:dyDescent="0.2">
      <c r="G363" s="555" t="s">
        <v>554</v>
      </c>
      <c r="H363" s="556" t="s">
        <v>8</v>
      </c>
      <c r="I363" s="560">
        <v>278</v>
      </c>
      <c r="J363" s="557">
        <v>133746549</v>
      </c>
      <c r="K363" s="552"/>
    </row>
    <row r="364" spans="1:16" ht="13.5" customHeight="1" x14ac:dyDescent="0.2">
      <c r="G364" s="555" t="s">
        <v>13</v>
      </c>
      <c r="H364" s="556" t="s">
        <v>9</v>
      </c>
      <c r="I364" s="560">
        <v>34</v>
      </c>
      <c r="J364" s="557">
        <v>19430586.710000001</v>
      </c>
      <c r="K364" s="552"/>
    </row>
    <row r="365" spans="1:16" ht="13.5" customHeight="1" x14ac:dyDescent="0.2">
      <c r="G365" s="555" t="s">
        <v>557</v>
      </c>
      <c r="H365" s="556" t="s">
        <v>556</v>
      </c>
      <c r="I365" s="560">
        <v>14</v>
      </c>
      <c r="J365" s="557">
        <v>2451428</v>
      </c>
      <c r="K365" s="552"/>
    </row>
    <row r="366" spans="1:16" ht="13.5" customHeight="1" x14ac:dyDescent="0.2">
      <c r="G366" s="555" t="s">
        <v>553</v>
      </c>
      <c r="H366" s="556" t="s">
        <v>10</v>
      </c>
      <c r="I366" s="560">
        <v>26</v>
      </c>
      <c r="J366" s="557">
        <v>4353481</v>
      </c>
      <c r="K366" s="552"/>
    </row>
    <row r="367" spans="1:16" ht="13.5" customHeight="1" thickBot="1" x14ac:dyDescent="0.25">
      <c r="G367" s="553"/>
      <c r="H367" s="554" t="s">
        <v>440</v>
      </c>
      <c r="I367" s="564">
        <v>352</v>
      </c>
      <c r="J367" s="558">
        <v>159982044.71000001</v>
      </c>
      <c r="K367" s="552"/>
    </row>
    <row r="368" spans="1:16" ht="13.5" customHeight="1" thickTop="1" x14ac:dyDescent="0.2">
      <c r="G368" s="552"/>
      <c r="H368" s="552"/>
      <c r="I368" s="552"/>
      <c r="J368" s="552"/>
      <c r="K368" s="552"/>
    </row>
    <row r="369" spans="7:11" ht="13.5" customHeight="1" x14ac:dyDescent="0.2">
      <c r="G369" s="561" t="s">
        <v>65</v>
      </c>
      <c r="H369" s="552"/>
      <c r="I369" s="562">
        <v>2</v>
      </c>
      <c r="J369" s="552"/>
      <c r="K369" s="559" t="s">
        <v>1667</v>
      </c>
    </row>
    <row r="370" spans="7:11" ht="13.5" customHeight="1" thickBot="1" x14ac:dyDescent="0.25">
      <c r="G370" s="552"/>
      <c r="H370" s="552"/>
      <c r="I370" s="563">
        <v>354</v>
      </c>
      <c r="J370" s="552"/>
      <c r="K370" s="552"/>
    </row>
    <row r="371" spans="7:11" ht="13.5" customHeight="1" thickTop="1" x14ac:dyDescent="0.2"/>
  </sheetData>
  <autoFilter ref="A4:V359"/>
  <mergeCells count="3">
    <mergeCell ref="A1:V1"/>
    <mergeCell ref="A2:V2"/>
    <mergeCell ref="A359:D359"/>
  </mergeCells>
  <phoneticPr fontId="26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1"/>
  <sheetViews>
    <sheetView topLeftCell="A22" zoomScale="145" zoomScaleNormal="145" workbookViewId="0">
      <selection activeCell="E34" sqref="E34"/>
    </sheetView>
  </sheetViews>
  <sheetFormatPr defaultRowHeight="12.75" x14ac:dyDescent="0.2"/>
  <cols>
    <col min="1" max="15" width="9.140625" style="17"/>
    <col min="16" max="16" width="29.85546875" style="17" bestFit="1" customWidth="1"/>
    <col min="17" max="271" width="9.140625" style="17"/>
    <col min="272" max="272" width="29.85546875" style="17" bestFit="1" customWidth="1"/>
    <col min="273" max="527" width="9.140625" style="17"/>
    <col min="528" max="528" width="29.85546875" style="17" bestFit="1" customWidth="1"/>
    <col min="529" max="783" width="9.140625" style="17"/>
    <col min="784" max="784" width="29.85546875" style="17" bestFit="1" customWidth="1"/>
    <col min="785" max="1039" width="9.140625" style="17"/>
    <col min="1040" max="1040" width="29.85546875" style="17" bestFit="1" customWidth="1"/>
    <col min="1041" max="1295" width="9.140625" style="17"/>
    <col min="1296" max="1296" width="29.85546875" style="17" bestFit="1" customWidth="1"/>
    <col min="1297" max="1551" width="9.140625" style="17"/>
    <col min="1552" max="1552" width="29.85546875" style="17" bestFit="1" customWidth="1"/>
    <col min="1553" max="1807" width="9.140625" style="17"/>
    <col min="1808" max="1808" width="29.85546875" style="17" bestFit="1" customWidth="1"/>
    <col min="1809" max="2063" width="9.140625" style="17"/>
    <col min="2064" max="2064" width="29.85546875" style="17" bestFit="1" customWidth="1"/>
    <col min="2065" max="2319" width="9.140625" style="17"/>
    <col min="2320" max="2320" width="29.85546875" style="17" bestFit="1" customWidth="1"/>
    <col min="2321" max="2575" width="9.140625" style="17"/>
    <col min="2576" max="2576" width="29.85546875" style="17" bestFit="1" customWidth="1"/>
    <col min="2577" max="2831" width="9.140625" style="17"/>
    <col min="2832" max="2832" width="29.85546875" style="17" bestFit="1" customWidth="1"/>
    <col min="2833" max="3087" width="9.140625" style="17"/>
    <col min="3088" max="3088" width="29.85546875" style="17" bestFit="1" customWidth="1"/>
    <col min="3089" max="3343" width="9.140625" style="17"/>
    <col min="3344" max="3344" width="29.85546875" style="17" bestFit="1" customWidth="1"/>
    <col min="3345" max="3599" width="9.140625" style="17"/>
    <col min="3600" max="3600" width="29.85546875" style="17" bestFit="1" customWidth="1"/>
    <col min="3601" max="3855" width="9.140625" style="17"/>
    <col min="3856" max="3856" width="29.85546875" style="17" bestFit="1" customWidth="1"/>
    <col min="3857" max="4111" width="9.140625" style="17"/>
    <col min="4112" max="4112" width="29.85546875" style="17" bestFit="1" customWidth="1"/>
    <col min="4113" max="4367" width="9.140625" style="17"/>
    <col min="4368" max="4368" width="29.85546875" style="17" bestFit="1" customWidth="1"/>
    <col min="4369" max="4623" width="9.140625" style="17"/>
    <col min="4624" max="4624" width="29.85546875" style="17" bestFit="1" customWidth="1"/>
    <col min="4625" max="4879" width="9.140625" style="17"/>
    <col min="4880" max="4880" width="29.85546875" style="17" bestFit="1" customWidth="1"/>
    <col min="4881" max="5135" width="9.140625" style="17"/>
    <col min="5136" max="5136" width="29.85546875" style="17" bestFit="1" customWidth="1"/>
    <col min="5137" max="5391" width="9.140625" style="17"/>
    <col min="5392" max="5392" width="29.85546875" style="17" bestFit="1" customWidth="1"/>
    <col min="5393" max="5647" width="9.140625" style="17"/>
    <col min="5648" max="5648" width="29.85546875" style="17" bestFit="1" customWidth="1"/>
    <col min="5649" max="5903" width="9.140625" style="17"/>
    <col min="5904" max="5904" width="29.85546875" style="17" bestFit="1" customWidth="1"/>
    <col min="5905" max="6159" width="9.140625" style="17"/>
    <col min="6160" max="6160" width="29.85546875" style="17" bestFit="1" customWidth="1"/>
    <col min="6161" max="6415" width="9.140625" style="17"/>
    <col min="6416" max="6416" width="29.85546875" style="17" bestFit="1" customWidth="1"/>
    <col min="6417" max="6671" width="9.140625" style="17"/>
    <col min="6672" max="6672" width="29.85546875" style="17" bestFit="1" customWidth="1"/>
    <col min="6673" max="6927" width="9.140625" style="17"/>
    <col min="6928" max="6928" width="29.85546875" style="17" bestFit="1" customWidth="1"/>
    <col min="6929" max="7183" width="9.140625" style="17"/>
    <col min="7184" max="7184" width="29.85546875" style="17" bestFit="1" customWidth="1"/>
    <col min="7185" max="7439" width="9.140625" style="17"/>
    <col min="7440" max="7440" width="29.85546875" style="17" bestFit="1" customWidth="1"/>
    <col min="7441" max="7695" width="9.140625" style="17"/>
    <col min="7696" max="7696" width="29.85546875" style="17" bestFit="1" customWidth="1"/>
    <col min="7697" max="7951" width="9.140625" style="17"/>
    <col min="7952" max="7952" width="29.85546875" style="17" bestFit="1" customWidth="1"/>
    <col min="7953" max="8207" width="9.140625" style="17"/>
    <col min="8208" max="8208" width="29.85546875" style="17" bestFit="1" customWidth="1"/>
    <col min="8209" max="8463" width="9.140625" style="17"/>
    <col min="8464" max="8464" width="29.85546875" style="17" bestFit="1" customWidth="1"/>
    <col min="8465" max="8719" width="9.140625" style="17"/>
    <col min="8720" max="8720" width="29.85546875" style="17" bestFit="1" customWidth="1"/>
    <col min="8721" max="8975" width="9.140625" style="17"/>
    <col min="8976" max="8976" width="29.85546875" style="17" bestFit="1" customWidth="1"/>
    <col min="8977" max="9231" width="9.140625" style="17"/>
    <col min="9232" max="9232" width="29.85546875" style="17" bestFit="1" customWidth="1"/>
    <col min="9233" max="9487" width="9.140625" style="17"/>
    <col min="9488" max="9488" width="29.85546875" style="17" bestFit="1" customWidth="1"/>
    <col min="9489" max="9743" width="9.140625" style="17"/>
    <col min="9744" max="9744" width="29.85546875" style="17" bestFit="1" customWidth="1"/>
    <col min="9745" max="9999" width="9.140625" style="17"/>
    <col min="10000" max="10000" width="29.85546875" style="17" bestFit="1" customWidth="1"/>
    <col min="10001" max="10255" width="9.140625" style="17"/>
    <col min="10256" max="10256" width="29.85546875" style="17" bestFit="1" customWidth="1"/>
    <col min="10257" max="10511" width="9.140625" style="17"/>
    <col min="10512" max="10512" width="29.85546875" style="17" bestFit="1" customWidth="1"/>
    <col min="10513" max="10767" width="9.140625" style="17"/>
    <col min="10768" max="10768" width="29.85546875" style="17" bestFit="1" customWidth="1"/>
    <col min="10769" max="11023" width="9.140625" style="17"/>
    <col min="11024" max="11024" width="29.85546875" style="17" bestFit="1" customWidth="1"/>
    <col min="11025" max="11279" width="9.140625" style="17"/>
    <col min="11280" max="11280" width="29.85546875" style="17" bestFit="1" customWidth="1"/>
    <col min="11281" max="11535" width="9.140625" style="17"/>
    <col min="11536" max="11536" width="29.85546875" style="17" bestFit="1" customWidth="1"/>
    <col min="11537" max="11791" width="9.140625" style="17"/>
    <col min="11792" max="11792" width="29.85546875" style="17" bestFit="1" customWidth="1"/>
    <col min="11793" max="12047" width="9.140625" style="17"/>
    <col min="12048" max="12048" width="29.85546875" style="17" bestFit="1" customWidth="1"/>
    <col min="12049" max="12303" width="9.140625" style="17"/>
    <col min="12304" max="12304" width="29.85546875" style="17" bestFit="1" customWidth="1"/>
    <col min="12305" max="12559" width="9.140625" style="17"/>
    <col min="12560" max="12560" width="29.85546875" style="17" bestFit="1" customWidth="1"/>
    <col min="12561" max="12815" width="9.140625" style="17"/>
    <col min="12816" max="12816" width="29.85546875" style="17" bestFit="1" customWidth="1"/>
    <col min="12817" max="13071" width="9.140625" style="17"/>
    <col min="13072" max="13072" width="29.85546875" style="17" bestFit="1" customWidth="1"/>
    <col min="13073" max="13327" width="9.140625" style="17"/>
    <col min="13328" max="13328" width="29.85546875" style="17" bestFit="1" customWidth="1"/>
    <col min="13329" max="13583" width="9.140625" style="17"/>
    <col min="13584" max="13584" width="29.85546875" style="17" bestFit="1" customWidth="1"/>
    <col min="13585" max="13839" width="9.140625" style="17"/>
    <col min="13840" max="13840" width="29.85546875" style="17" bestFit="1" customWidth="1"/>
    <col min="13841" max="14095" width="9.140625" style="17"/>
    <col min="14096" max="14096" width="29.85546875" style="17" bestFit="1" customWidth="1"/>
    <col min="14097" max="14351" width="9.140625" style="17"/>
    <col min="14352" max="14352" width="29.85546875" style="17" bestFit="1" customWidth="1"/>
    <col min="14353" max="14607" width="9.140625" style="17"/>
    <col min="14608" max="14608" width="29.85546875" style="17" bestFit="1" customWidth="1"/>
    <col min="14609" max="14863" width="9.140625" style="17"/>
    <col min="14864" max="14864" width="29.85546875" style="17" bestFit="1" customWidth="1"/>
    <col min="14865" max="15119" width="9.140625" style="17"/>
    <col min="15120" max="15120" width="29.85546875" style="17" bestFit="1" customWidth="1"/>
    <col min="15121" max="15375" width="9.140625" style="17"/>
    <col min="15376" max="15376" width="29.85546875" style="17" bestFit="1" customWidth="1"/>
    <col min="15377" max="15631" width="9.140625" style="17"/>
    <col min="15632" max="15632" width="29.85546875" style="17" bestFit="1" customWidth="1"/>
    <col min="15633" max="15887" width="9.140625" style="17"/>
    <col min="15888" max="15888" width="29.85546875" style="17" bestFit="1" customWidth="1"/>
    <col min="15889" max="16143" width="9.140625" style="17"/>
    <col min="16144" max="16144" width="29.85546875" style="17" bestFit="1" customWidth="1"/>
    <col min="16145" max="16384" width="9.140625" style="17"/>
  </cols>
  <sheetData>
    <row r="1" spans="1:17" s="1" customFormat="1" ht="15.75" customHeight="1" x14ac:dyDescent="0.25">
      <c r="A1" s="537" t="s">
        <v>471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7" s="1" customFormat="1" ht="12.75" customHeight="1" x14ac:dyDescent="0.25">
      <c r="A2" s="2"/>
      <c r="B2" s="2"/>
      <c r="C2" s="2"/>
      <c r="D2" s="75"/>
      <c r="E2" s="75"/>
      <c r="F2" s="75"/>
      <c r="G2" s="75"/>
      <c r="H2" s="75"/>
      <c r="I2" s="75"/>
      <c r="J2" s="75"/>
      <c r="K2" s="75"/>
      <c r="L2" s="2"/>
      <c r="M2" s="2"/>
      <c r="N2" s="92"/>
      <c r="P2"/>
      <c r="Q2"/>
    </row>
    <row r="3" spans="1:17" s="1" customFormat="1" ht="12.75" customHeight="1" x14ac:dyDescent="0.25">
      <c r="A3" s="3" t="s">
        <v>472</v>
      </c>
      <c r="B3" s="2"/>
      <c r="C3" s="2"/>
      <c r="D3" s="4"/>
      <c r="E3" s="2"/>
      <c r="F3" s="2"/>
      <c r="G3" s="5" t="s">
        <v>473</v>
      </c>
      <c r="H3" s="2"/>
      <c r="I3" s="2"/>
      <c r="J3" s="2"/>
      <c r="K3" s="2"/>
      <c r="L3" s="2"/>
      <c r="M3" s="2"/>
      <c r="N3" s="92"/>
      <c r="P3"/>
      <c r="Q3"/>
    </row>
    <row r="4" spans="1:17" s="1" customFormat="1" ht="12.75" customHeight="1" x14ac:dyDescent="0.25">
      <c r="A4" s="6" t="s">
        <v>474</v>
      </c>
      <c r="B4" s="2" t="s">
        <v>475</v>
      </c>
      <c r="C4" s="2"/>
      <c r="D4" s="4"/>
      <c r="E4" s="2"/>
      <c r="F4" s="2"/>
      <c r="G4" s="7"/>
      <c r="H4" s="8" t="s">
        <v>476</v>
      </c>
      <c r="I4" s="2"/>
      <c r="J4" s="2"/>
      <c r="K4" s="2"/>
      <c r="L4" s="2"/>
      <c r="M4" s="2"/>
      <c r="N4" s="92"/>
      <c r="P4" s="9" t="s">
        <v>477</v>
      </c>
      <c r="Q4"/>
    </row>
    <row r="5" spans="1:17" s="1" customFormat="1" ht="12.75" customHeight="1" x14ac:dyDescent="0.25">
      <c r="A5" s="6" t="s">
        <v>561</v>
      </c>
      <c r="B5" s="2" t="s">
        <v>562</v>
      </c>
      <c r="C5" s="2"/>
      <c r="D5" s="4"/>
      <c r="E5" s="2"/>
      <c r="F5" s="2"/>
      <c r="G5" s="7" t="s">
        <v>478</v>
      </c>
      <c r="H5" s="10" t="s">
        <v>479</v>
      </c>
      <c r="I5" s="2"/>
      <c r="J5" s="2"/>
      <c r="K5" s="2"/>
      <c r="L5" s="2"/>
      <c r="M5" s="2"/>
      <c r="N5" s="92"/>
      <c r="P5" s="11" t="s">
        <v>480</v>
      </c>
      <c r="Q5" s="11"/>
    </row>
    <row r="6" spans="1:17" s="1" customFormat="1" ht="12.75" customHeight="1" x14ac:dyDescent="0.25">
      <c r="A6" s="6" t="s">
        <v>481</v>
      </c>
      <c r="B6" s="2" t="s">
        <v>482</v>
      </c>
      <c r="C6" s="2"/>
      <c r="D6" s="4"/>
      <c r="E6" s="2"/>
      <c r="F6" s="2"/>
      <c r="G6" s="7"/>
      <c r="H6" s="10"/>
      <c r="I6" s="2"/>
      <c r="J6" s="2"/>
      <c r="K6" s="2"/>
      <c r="L6" s="2"/>
      <c r="M6" s="2"/>
      <c r="N6" s="92"/>
      <c r="P6" s="11" t="s">
        <v>483</v>
      </c>
      <c r="Q6" s="11"/>
    </row>
    <row r="7" spans="1:17" s="1" customFormat="1" ht="12.75" customHeight="1" x14ac:dyDescent="0.25">
      <c r="A7" s="6" t="s">
        <v>484</v>
      </c>
      <c r="B7" s="2" t="s">
        <v>485</v>
      </c>
      <c r="C7" s="2"/>
      <c r="D7" s="4"/>
      <c r="E7" s="2"/>
      <c r="F7" s="2"/>
      <c r="G7" s="7"/>
      <c r="H7" s="8" t="s">
        <v>486</v>
      </c>
      <c r="I7" s="2"/>
      <c r="J7" s="2"/>
      <c r="K7" s="2"/>
      <c r="L7" s="2"/>
      <c r="M7" s="2"/>
      <c r="N7" s="92"/>
      <c r="P7" s="11" t="s">
        <v>487</v>
      </c>
      <c r="Q7" s="11"/>
    </row>
    <row r="8" spans="1:17" s="1" customFormat="1" ht="12.75" customHeight="1" x14ac:dyDescent="0.25">
      <c r="A8" s="6" t="s">
        <v>488</v>
      </c>
      <c r="B8" s="2" t="s">
        <v>489</v>
      </c>
      <c r="C8" s="2"/>
      <c r="D8" s="4"/>
      <c r="E8" s="12"/>
      <c r="F8" s="12"/>
      <c r="G8" s="7" t="s">
        <v>490</v>
      </c>
      <c r="H8" s="10" t="s">
        <v>491</v>
      </c>
      <c r="I8" s="2"/>
      <c r="J8" s="2"/>
      <c r="K8" s="2"/>
      <c r="L8" s="2"/>
      <c r="M8" s="2"/>
      <c r="N8" s="92"/>
      <c r="P8" s="11" t="s">
        <v>492</v>
      </c>
      <c r="Q8" s="11"/>
    </row>
    <row r="9" spans="1:17" s="1" customFormat="1" ht="12.75" customHeight="1" x14ac:dyDescent="0.25">
      <c r="A9" s="6" t="s">
        <v>493</v>
      </c>
      <c r="B9" s="1" t="s">
        <v>494</v>
      </c>
      <c r="C9" s="2"/>
      <c r="D9" s="4"/>
      <c r="E9" s="12"/>
      <c r="F9" s="12"/>
      <c r="G9" s="7"/>
      <c r="H9" s="10"/>
      <c r="I9" s="2"/>
      <c r="J9" s="2"/>
      <c r="K9" s="2"/>
      <c r="L9" s="2"/>
      <c r="M9" s="2"/>
      <c r="N9" s="92"/>
      <c r="P9" s="11" t="s">
        <v>495</v>
      </c>
      <c r="Q9" s="11"/>
    </row>
    <row r="10" spans="1:17" s="1" customFormat="1" ht="12.75" customHeight="1" x14ac:dyDescent="0.25">
      <c r="A10" s="2"/>
      <c r="B10" s="2"/>
      <c r="C10" s="2"/>
      <c r="D10" s="4"/>
      <c r="E10" s="12"/>
      <c r="F10" s="12"/>
      <c r="G10" s="7"/>
      <c r="H10" s="13" t="s">
        <v>496</v>
      </c>
      <c r="I10" s="2"/>
      <c r="J10" s="2"/>
      <c r="K10" s="2"/>
      <c r="L10" s="2"/>
      <c r="M10" s="2"/>
      <c r="N10" s="92"/>
      <c r="P10" s="11" t="s">
        <v>497</v>
      </c>
      <c r="Q10" s="11"/>
    </row>
    <row r="11" spans="1:17" s="1" customFormat="1" ht="12.75" customHeight="1" x14ac:dyDescent="0.25">
      <c r="A11" s="5" t="s">
        <v>498</v>
      </c>
      <c r="B11" s="2"/>
      <c r="C11" s="2"/>
      <c r="D11" s="4"/>
      <c r="E11" s="12"/>
      <c r="F11" s="12"/>
      <c r="G11" s="7" t="s">
        <v>499</v>
      </c>
      <c r="H11" s="10" t="s">
        <v>500</v>
      </c>
      <c r="I11" s="2"/>
      <c r="J11" s="2"/>
      <c r="K11" s="2"/>
      <c r="L11" s="2"/>
      <c r="M11" s="2"/>
      <c r="N11" s="92"/>
      <c r="P11" s="11" t="s">
        <v>501</v>
      </c>
      <c r="Q11" s="11"/>
    </row>
    <row r="12" spans="1:17" s="1" customFormat="1" ht="12.75" customHeight="1" x14ac:dyDescent="0.25">
      <c r="A12" s="2"/>
      <c r="B12" s="3" t="s">
        <v>259</v>
      </c>
      <c r="C12" s="2"/>
      <c r="D12" s="4"/>
      <c r="E12" s="12"/>
      <c r="F12" s="12"/>
      <c r="G12" s="7" t="s">
        <v>502</v>
      </c>
      <c r="H12" s="10" t="s">
        <v>503</v>
      </c>
      <c r="I12" s="2"/>
      <c r="J12" s="2"/>
      <c r="K12" s="2"/>
      <c r="L12" s="2"/>
      <c r="M12" s="2"/>
      <c r="N12" s="92"/>
      <c r="P12" s="11" t="s">
        <v>504</v>
      </c>
      <c r="Q12" s="11"/>
    </row>
    <row r="13" spans="1:17" s="1" customFormat="1" ht="12.75" customHeight="1" x14ac:dyDescent="0.25">
      <c r="A13" s="7" t="s">
        <v>563</v>
      </c>
      <c r="B13" s="10" t="s">
        <v>487</v>
      </c>
      <c r="C13" s="2"/>
      <c r="D13" s="4"/>
      <c r="E13" s="12"/>
      <c r="F13" s="12"/>
      <c r="G13" s="7" t="s">
        <v>505</v>
      </c>
      <c r="H13" s="14" t="s">
        <v>506</v>
      </c>
      <c r="I13" s="2"/>
      <c r="J13" s="2"/>
      <c r="K13" s="2"/>
      <c r="L13" s="2"/>
      <c r="M13" s="2"/>
      <c r="N13" s="92"/>
      <c r="P13" s="11" t="s">
        <v>507</v>
      </c>
      <c r="Q13" s="11"/>
    </row>
    <row r="14" spans="1:17" s="1" customFormat="1" ht="12.75" customHeight="1" x14ac:dyDescent="0.25">
      <c r="A14" s="7" t="s">
        <v>558</v>
      </c>
      <c r="B14" s="10" t="s">
        <v>559</v>
      </c>
      <c r="C14" s="2"/>
      <c r="D14" s="4"/>
      <c r="E14" s="12"/>
      <c r="F14" s="12"/>
      <c r="G14" s="7" t="s">
        <v>508</v>
      </c>
      <c r="H14" s="10" t="s">
        <v>509</v>
      </c>
      <c r="I14" s="2"/>
      <c r="J14" s="2"/>
      <c r="K14" s="2"/>
      <c r="L14" s="2"/>
      <c r="M14" s="2"/>
      <c r="N14" s="92"/>
      <c r="P14" s="11" t="s">
        <v>510</v>
      </c>
      <c r="Q14" s="11"/>
    </row>
    <row r="15" spans="1:17" s="1" customFormat="1" ht="12.75" customHeight="1" x14ac:dyDescent="0.25">
      <c r="A15" s="7" t="s">
        <v>511</v>
      </c>
      <c r="B15" s="10" t="s">
        <v>512</v>
      </c>
      <c r="C15" s="2"/>
      <c r="D15" s="4"/>
      <c r="E15" s="12"/>
      <c r="F15" s="12"/>
      <c r="G15" s="7"/>
      <c r="H15" s="10"/>
      <c r="I15" s="2"/>
      <c r="J15" s="2"/>
      <c r="K15" s="2"/>
      <c r="L15" s="2"/>
      <c r="M15" s="2"/>
      <c r="N15" s="92"/>
      <c r="P15" s="11" t="s">
        <v>513</v>
      </c>
      <c r="Q15" s="11"/>
    </row>
    <row r="16" spans="1:17" s="1" customFormat="1" ht="12.75" customHeight="1" x14ac:dyDescent="0.25">
      <c r="A16" s="7" t="s">
        <v>460</v>
      </c>
      <c r="B16" s="10" t="s">
        <v>514</v>
      </c>
      <c r="C16" s="2"/>
      <c r="D16" s="4"/>
      <c r="E16" s="12"/>
      <c r="F16" s="12"/>
      <c r="G16" s="7"/>
      <c r="H16" s="13" t="s">
        <v>515</v>
      </c>
      <c r="I16" s="2"/>
      <c r="J16" s="2"/>
      <c r="K16" s="2"/>
      <c r="L16" s="2"/>
      <c r="M16" s="2"/>
      <c r="N16" s="92"/>
      <c r="O16" s="93"/>
      <c r="P16" s="11" t="s">
        <v>516</v>
      </c>
      <c r="Q16" s="11"/>
    </row>
    <row r="17" spans="1:17" s="1" customFormat="1" ht="12.75" customHeight="1" x14ac:dyDescent="0.25">
      <c r="A17" s="7" t="s">
        <v>517</v>
      </c>
      <c r="B17" s="10" t="s">
        <v>518</v>
      </c>
      <c r="C17" s="2"/>
      <c r="D17" s="4"/>
      <c r="E17" s="12"/>
      <c r="F17" s="12"/>
      <c r="G17" s="7" t="s">
        <v>519</v>
      </c>
      <c r="H17" s="10" t="s">
        <v>520</v>
      </c>
      <c r="I17" s="2"/>
      <c r="J17" s="2"/>
      <c r="K17" s="2"/>
      <c r="L17" s="2"/>
      <c r="M17" s="2"/>
      <c r="N17" s="92"/>
      <c r="P17" s="11" t="s">
        <v>521</v>
      </c>
      <c r="Q17" s="11"/>
    </row>
    <row r="18" spans="1:17" s="1" customFormat="1" ht="12.75" customHeight="1" x14ac:dyDescent="0.25">
      <c r="A18" s="7" t="s">
        <v>564</v>
      </c>
      <c r="B18" s="10" t="s">
        <v>565</v>
      </c>
      <c r="C18" s="2"/>
      <c r="D18" s="4"/>
      <c r="E18" s="12"/>
      <c r="F18" s="12"/>
      <c r="G18" s="7"/>
      <c r="H18" s="8"/>
      <c r="I18" s="2"/>
      <c r="J18" s="2"/>
      <c r="K18" s="2"/>
      <c r="L18" s="2"/>
      <c r="M18" s="2"/>
      <c r="N18" s="92"/>
      <c r="P18" s="11" t="s">
        <v>522</v>
      </c>
      <c r="Q18" s="11"/>
    </row>
    <row r="19" spans="1:17" s="1" customFormat="1" ht="12.75" customHeight="1" x14ac:dyDescent="0.25">
      <c r="A19" s="7" t="s">
        <v>523</v>
      </c>
      <c r="B19" s="10" t="s">
        <v>524</v>
      </c>
      <c r="C19" s="2"/>
      <c r="D19" s="4"/>
      <c r="E19" s="2"/>
      <c r="F19" s="12"/>
      <c r="G19" s="7"/>
      <c r="H19" s="13" t="s">
        <v>525</v>
      </c>
      <c r="I19" s="2"/>
      <c r="J19" s="2"/>
      <c r="K19" s="2"/>
      <c r="L19" s="2"/>
      <c r="M19" s="2"/>
      <c r="N19" s="92"/>
      <c r="P19" s="11" t="s">
        <v>526</v>
      </c>
      <c r="Q19" s="11"/>
    </row>
    <row r="20" spans="1:17" s="1" customFormat="1" ht="12.75" customHeight="1" x14ac:dyDescent="0.25">
      <c r="A20" s="7" t="s">
        <v>527</v>
      </c>
      <c r="B20" s="10" t="s">
        <v>528</v>
      </c>
      <c r="C20" s="2"/>
      <c r="D20" s="4"/>
      <c r="E20" s="12"/>
      <c r="F20" s="12"/>
      <c r="G20" s="7" t="s">
        <v>529</v>
      </c>
      <c r="H20" s="10" t="s">
        <v>530</v>
      </c>
      <c r="I20" s="2"/>
      <c r="J20" s="2"/>
      <c r="K20" s="2"/>
      <c r="L20" s="2"/>
      <c r="M20" s="2"/>
      <c r="N20" s="92"/>
      <c r="P20" s="11" t="s">
        <v>531</v>
      </c>
      <c r="Q20" s="11"/>
    </row>
    <row r="21" spans="1:17" s="1" customFormat="1" ht="12.75" customHeight="1" x14ac:dyDescent="0.25">
      <c r="A21" s="7" t="s">
        <v>532</v>
      </c>
      <c r="B21" s="10" t="s">
        <v>533</v>
      </c>
      <c r="C21" s="2"/>
      <c r="D21" s="4"/>
      <c r="E21" s="12"/>
      <c r="F21" s="12"/>
      <c r="G21" s="7" t="s">
        <v>534</v>
      </c>
      <c r="H21" s="10" t="s">
        <v>535</v>
      </c>
      <c r="I21" s="2"/>
      <c r="J21" s="2"/>
      <c r="K21" s="2"/>
      <c r="L21" s="2"/>
      <c r="M21" s="2"/>
      <c r="N21" s="92"/>
      <c r="P21" s="11" t="s">
        <v>536</v>
      </c>
      <c r="Q21" s="11"/>
    </row>
    <row r="22" spans="1:17" s="1" customFormat="1" ht="12.75" customHeight="1" x14ac:dyDescent="0.25">
      <c r="A22" s="7" t="s">
        <v>566</v>
      </c>
      <c r="B22" s="10" t="s">
        <v>567</v>
      </c>
      <c r="C22" s="2"/>
      <c r="D22" s="4"/>
      <c r="E22" s="12"/>
      <c r="F22" s="12"/>
      <c r="G22" s="7" t="s">
        <v>537</v>
      </c>
      <c r="H22" s="14" t="s">
        <v>538</v>
      </c>
      <c r="I22" s="2"/>
      <c r="J22" s="2"/>
      <c r="K22" s="2"/>
      <c r="L22" s="2"/>
      <c r="M22" s="2"/>
      <c r="N22" s="92"/>
      <c r="P22" s="11" t="s">
        <v>539</v>
      </c>
      <c r="Q22" s="11"/>
    </row>
    <row r="23" spans="1:17" s="1" customFormat="1" ht="12.75" customHeight="1" x14ac:dyDescent="0.25">
      <c r="A23" s="7" t="s">
        <v>568</v>
      </c>
      <c r="B23" s="10" t="s">
        <v>569</v>
      </c>
      <c r="C23" s="2"/>
      <c r="D23" s="4"/>
      <c r="E23" s="12"/>
      <c r="F23" s="12"/>
      <c r="G23" s="7" t="s">
        <v>540</v>
      </c>
      <c r="H23" s="10" t="s">
        <v>541</v>
      </c>
      <c r="I23" s="2"/>
      <c r="J23" s="2"/>
      <c r="K23" s="2"/>
      <c r="L23" s="2"/>
      <c r="M23" s="2"/>
      <c r="N23" s="92"/>
      <c r="P23" s="11" t="s">
        <v>542</v>
      </c>
      <c r="Q23" s="11"/>
    </row>
    <row r="24" spans="1:17" s="1" customFormat="1" ht="12.75" customHeight="1" x14ac:dyDescent="0.25">
      <c r="A24" s="7"/>
      <c r="B24" s="3"/>
      <c r="C24" s="2"/>
      <c r="D24" s="4"/>
      <c r="E24" s="2"/>
      <c r="F24" s="12"/>
      <c r="G24" s="7" t="s">
        <v>544</v>
      </c>
      <c r="H24" s="10" t="s">
        <v>545</v>
      </c>
      <c r="I24" s="2"/>
      <c r="J24" s="2"/>
      <c r="K24" s="2"/>
      <c r="L24" s="2"/>
      <c r="M24" s="2"/>
      <c r="N24" s="92"/>
      <c r="P24" s="11" t="s">
        <v>546</v>
      </c>
      <c r="Q24" s="11"/>
    </row>
    <row r="25" spans="1:17" s="1" customFormat="1" ht="12.75" customHeight="1" x14ac:dyDescent="0.25">
      <c r="A25" s="7"/>
      <c r="B25" s="3" t="s">
        <v>260</v>
      </c>
      <c r="C25" s="2"/>
      <c r="D25" s="4"/>
      <c r="E25" s="12"/>
      <c r="F25" s="12"/>
      <c r="G25" s="7" t="s">
        <v>549</v>
      </c>
      <c r="H25" s="10" t="s">
        <v>550</v>
      </c>
      <c r="I25" s="2"/>
      <c r="J25" s="2"/>
      <c r="K25" s="2"/>
      <c r="L25" s="2"/>
      <c r="M25" s="2"/>
      <c r="N25" s="92"/>
      <c r="P25" s="11" t="s">
        <v>528</v>
      </c>
      <c r="Q25" s="11"/>
    </row>
    <row r="26" spans="1:17" s="1" customFormat="1" ht="12.75" customHeight="1" x14ac:dyDescent="0.25">
      <c r="A26" s="7" t="s">
        <v>570</v>
      </c>
      <c r="B26" s="2" t="s">
        <v>543</v>
      </c>
      <c r="C26" s="2"/>
      <c r="D26" s="4"/>
      <c r="E26" s="12"/>
      <c r="F26" s="12"/>
      <c r="G26" s="7"/>
      <c r="H26" s="10"/>
      <c r="I26" s="2"/>
      <c r="J26" s="2"/>
      <c r="K26" s="2"/>
      <c r="L26" s="2"/>
      <c r="M26" s="2"/>
      <c r="N26" s="92"/>
      <c r="P26" s="11" t="s">
        <v>14</v>
      </c>
      <c r="Q26" s="11"/>
    </row>
    <row r="27" spans="1:17" s="1" customFormat="1" ht="12.75" customHeight="1" x14ac:dyDescent="0.25">
      <c r="A27" s="7" t="s">
        <v>547</v>
      </c>
      <c r="B27" s="2" t="s">
        <v>548</v>
      </c>
      <c r="C27" s="2"/>
      <c r="D27" s="4"/>
      <c r="E27" s="12"/>
      <c r="F27" s="12"/>
      <c r="G27" s="7"/>
      <c r="H27" s="13" t="s">
        <v>16</v>
      </c>
      <c r="I27" s="2"/>
      <c r="J27" s="2"/>
      <c r="K27" s="2"/>
      <c r="L27" s="2"/>
      <c r="M27" s="2"/>
      <c r="N27" s="92"/>
      <c r="P27" s="11" t="s">
        <v>17</v>
      </c>
      <c r="Q27" s="11"/>
    </row>
    <row r="28" spans="1:17" s="1" customFormat="1" ht="12.75" customHeight="1" x14ac:dyDescent="0.25">
      <c r="A28" s="7" t="s">
        <v>571</v>
      </c>
      <c r="B28" s="2" t="s">
        <v>572</v>
      </c>
      <c r="C28" s="2"/>
      <c r="D28" s="4"/>
      <c r="E28" s="12"/>
      <c r="F28" s="12"/>
      <c r="G28" s="7" t="s">
        <v>19</v>
      </c>
      <c r="H28" s="10" t="s">
        <v>20</v>
      </c>
      <c r="I28" s="2"/>
      <c r="J28" s="2"/>
      <c r="K28" s="2"/>
      <c r="L28" s="2"/>
      <c r="M28" s="2"/>
      <c r="N28" s="92"/>
      <c r="P28" s="11" t="s">
        <v>21</v>
      </c>
      <c r="Q28" s="11"/>
    </row>
    <row r="29" spans="1:17" s="1" customFormat="1" ht="12.75" customHeight="1" x14ac:dyDescent="0.25">
      <c r="A29" s="7" t="s">
        <v>15</v>
      </c>
      <c r="B29" s="2" t="s">
        <v>546</v>
      </c>
      <c r="C29" s="4"/>
      <c r="D29" s="4"/>
      <c r="E29" s="12"/>
      <c r="F29" s="12"/>
      <c r="G29" s="7"/>
      <c r="H29" s="10"/>
      <c r="I29" s="2"/>
      <c r="J29" s="2"/>
      <c r="K29" s="2"/>
      <c r="L29" s="2"/>
      <c r="M29" s="2"/>
      <c r="N29" s="92"/>
      <c r="P29" s="11" t="s">
        <v>24</v>
      </c>
      <c r="Q29" s="11"/>
    </row>
    <row r="30" spans="1:17" s="1" customFormat="1" ht="12.75" customHeight="1" x14ac:dyDescent="0.25">
      <c r="A30" s="7" t="s">
        <v>573</v>
      </c>
      <c r="B30" s="2" t="s">
        <v>18</v>
      </c>
      <c r="C30" s="4"/>
      <c r="D30" s="4"/>
      <c r="E30" s="12"/>
      <c r="F30" s="12"/>
      <c r="G30" s="7"/>
      <c r="H30" s="13" t="s">
        <v>27</v>
      </c>
      <c r="I30" s="2"/>
      <c r="J30" s="2"/>
      <c r="K30" s="2"/>
      <c r="L30" s="2"/>
      <c r="M30" s="2"/>
      <c r="N30" s="92"/>
      <c r="P30" s="11" t="s">
        <v>28</v>
      </c>
      <c r="Q30" s="11"/>
    </row>
    <row r="31" spans="1:17" s="1" customFormat="1" ht="12.75" customHeight="1" x14ac:dyDescent="0.25">
      <c r="A31" s="7" t="s">
        <v>22</v>
      </c>
      <c r="B31" s="2" t="s">
        <v>23</v>
      </c>
      <c r="C31" s="4"/>
      <c r="D31" s="4"/>
      <c r="E31" s="12"/>
      <c r="F31" s="12"/>
      <c r="G31" s="7" t="s">
        <v>29</v>
      </c>
      <c r="H31" s="14" t="s">
        <v>30</v>
      </c>
      <c r="I31" s="2"/>
      <c r="J31" s="2"/>
      <c r="K31" s="2"/>
      <c r="L31" s="2"/>
      <c r="M31" s="2"/>
      <c r="N31" s="92"/>
      <c r="P31" s="11" t="s">
        <v>31</v>
      </c>
      <c r="Q31" s="11"/>
    </row>
    <row r="32" spans="1:17" s="1" customFormat="1" ht="12.75" customHeight="1" x14ac:dyDescent="0.25">
      <c r="A32" s="7" t="s">
        <v>25</v>
      </c>
      <c r="B32" s="10" t="s">
        <v>26</v>
      </c>
      <c r="C32" s="4"/>
      <c r="D32" s="4"/>
      <c r="E32" s="12"/>
      <c r="F32" s="12"/>
      <c r="G32" s="7" t="s">
        <v>34</v>
      </c>
      <c r="H32" s="10" t="s">
        <v>35</v>
      </c>
      <c r="I32" s="2"/>
      <c r="J32" s="2"/>
      <c r="K32" s="2"/>
      <c r="L32" s="2"/>
      <c r="M32" s="2"/>
      <c r="N32" s="92"/>
      <c r="P32" s="11" t="s">
        <v>36</v>
      </c>
      <c r="Q32" s="11"/>
    </row>
    <row r="33" spans="1:17" s="1" customFormat="1" ht="12.75" customHeight="1" x14ac:dyDescent="0.25">
      <c r="A33" s="7" t="s">
        <v>574</v>
      </c>
      <c r="B33" s="2" t="s">
        <v>575</v>
      </c>
      <c r="C33" s="4"/>
      <c r="D33" s="4"/>
      <c r="E33" s="12"/>
      <c r="F33" s="12"/>
      <c r="G33" s="7" t="s">
        <v>37</v>
      </c>
      <c r="H33" s="10" t="s">
        <v>38</v>
      </c>
      <c r="I33" s="2"/>
      <c r="J33" s="2"/>
      <c r="K33" s="2"/>
      <c r="L33" s="2"/>
      <c r="M33" s="2"/>
      <c r="N33" s="92"/>
      <c r="P33" s="11" t="s">
        <v>39</v>
      </c>
      <c r="Q33" s="11"/>
    </row>
    <row r="34" spans="1:17" s="1" customFormat="1" ht="12.75" customHeight="1" x14ac:dyDescent="0.25">
      <c r="A34" s="7" t="s">
        <v>32</v>
      </c>
      <c r="B34" s="2" t="s">
        <v>33</v>
      </c>
      <c r="C34" s="4"/>
      <c r="D34" s="4"/>
      <c r="E34" s="12"/>
      <c r="F34" s="12"/>
      <c r="G34" s="7"/>
      <c r="H34" s="8"/>
      <c r="I34" s="2"/>
      <c r="J34" s="2"/>
      <c r="K34" s="2"/>
      <c r="L34" s="2"/>
      <c r="M34" s="2"/>
      <c r="N34" s="92"/>
      <c r="P34" s="11" t="s">
        <v>40</v>
      </c>
      <c r="Q34" s="11"/>
    </row>
    <row r="35" spans="1:17" s="1" customFormat="1" ht="12.75" customHeight="1" x14ac:dyDescent="0.25">
      <c r="A35" s="7"/>
      <c r="B35" s="2"/>
      <c r="C35" s="4"/>
      <c r="D35" s="4"/>
      <c r="E35" s="12"/>
      <c r="F35" s="12"/>
      <c r="G35" s="7"/>
      <c r="H35" s="13" t="s">
        <v>42</v>
      </c>
      <c r="I35" s="2"/>
      <c r="J35" s="2"/>
      <c r="K35" s="2"/>
      <c r="L35" s="2"/>
      <c r="M35" s="2"/>
      <c r="N35" s="92"/>
      <c r="P35" s="11" t="s">
        <v>43</v>
      </c>
      <c r="Q35" s="11"/>
    </row>
    <row r="36" spans="1:17" s="1" customFormat="1" ht="12.75" customHeight="1" x14ac:dyDescent="0.25">
      <c r="A36" s="7"/>
      <c r="B36" s="3" t="s">
        <v>261</v>
      </c>
      <c r="C36" s="4"/>
      <c r="D36" s="4"/>
      <c r="E36" s="12"/>
      <c r="F36" s="12"/>
      <c r="G36" s="7" t="s">
        <v>44</v>
      </c>
      <c r="H36" s="10" t="s">
        <v>45</v>
      </c>
      <c r="I36" s="2"/>
      <c r="J36" s="2"/>
      <c r="K36" s="2"/>
      <c r="L36" s="2"/>
      <c r="M36" s="2"/>
      <c r="N36" s="92"/>
      <c r="P36" s="11" t="s">
        <v>46</v>
      </c>
      <c r="Q36" s="11"/>
    </row>
    <row r="37" spans="1:17" s="1" customFormat="1" ht="12.75" customHeight="1" x14ac:dyDescent="0.25">
      <c r="A37" s="7" t="s">
        <v>41</v>
      </c>
      <c r="B37" s="2" t="s">
        <v>485</v>
      </c>
      <c r="C37" s="4"/>
      <c r="D37" s="4"/>
      <c r="E37" s="12"/>
      <c r="F37" s="12"/>
      <c r="G37" s="15"/>
      <c r="H37" s="10"/>
      <c r="I37" s="2"/>
      <c r="J37" s="2"/>
      <c r="K37" s="2"/>
      <c r="L37" s="2"/>
      <c r="M37" s="2"/>
      <c r="N37" s="92"/>
      <c r="P37" s="11" t="s">
        <v>47</v>
      </c>
      <c r="Q37" s="11"/>
    </row>
    <row r="38" spans="1:17" s="1" customFormat="1" ht="12.75" customHeight="1" x14ac:dyDescent="0.25">
      <c r="A38" s="7"/>
      <c r="B38" s="2"/>
      <c r="C38" s="4"/>
      <c r="D38" s="4"/>
      <c r="E38" s="12"/>
      <c r="F38" s="12"/>
      <c r="G38" s="94" t="s">
        <v>49</v>
      </c>
      <c r="H38" s="10"/>
      <c r="I38" s="2"/>
      <c r="J38" s="2"/>
      <c r="K38" s="2"/>
      <c r="L38" s="2"/>
      <c r="M38" s="2"/>
      <c r="N38" s="92"/>
      <c r="P38" s="11" t="s">
        <v>50</v>
      </c>
      <c r="Q38" s="11"/>
    </row>
    <row r="39" spans="1:17" s="1" customFormat="1" ht="12.75" customHeight="1" x14ac:dyDescent="0.25">
      <c r="A39" s="7"/>
      <c r="B39" s="3" t="s">
        <v>576</v>
      </c>
      <c r="C39" s="4"/>
      <c r="D39" s="4"/>
      <c r="E39" s="12"/>
      <c r="F39" s="12"/>
      <c r="G39" s="6" t="s">
        <v>51</v>
      </c>
      <c r="H39" s="10" t="s">
        <v>52</v>
      </c>
      <c r="I39" s="2"/>
      <c r="J39" s="2"/>
      <c r="K39" s="2"/>
      <c r="L39" s="2"/>
      <c r="M39" s="2"/>
      <c r="N39" s="92"/>
      <c r="P39" s="11" t="s">
        <v>53</v>
      </c>
      <c r="Q39" s="11"/>
    </row>
    <row r="40" spans="1:17" s="1" customFormat="1" ht="12.75" customHeight="1" x14ac:dyDescent="0.25">
      <c r="A40" s="7" t="s">
        <v>48</v>
      </c>
      <c r="B40" s="2" t="s">
        <v>577</v>
      </c>
      <c r="C40" s="4"/>
      <c r="D40" s="4"/>
      <c r="E40" s="12"/>
      <c r="F40" s="12"/>
      <c r="G40" s="6" t="s">
        <v>466</v>
      </c>
      <c r="H40" s="10" t="s">
        <v>54</v>
      </c>
      <c r="I40" s="2"/>
      <c r="J40" s="2"/>
      <c r="K40" s="2"/>
      <c r="L40" s="2"/>
      <c r="M40" s="2"/>
      <c r="N40" s="92"/>
      <c r="P40" s="11" t="s">
        <v>55</v>
      </c>
      <c r="Q40" s="11"/>
    </row>
    <row r="41" spans="1:17" s="1" customFormat="1" ht="12.75" customHeight="1" x14ac:dyDescent="0.25">
      <c r="A41" s="7" t="s">
        <v>578</v>
      </c>
      <c r="B41" s="2" t="s">
        <v>579</v>
      </c>
      <c r="C41" s="4"/>
      <c r="D41" s="4"/>
      <c r="E41" s="12"/>
      <c r="F41" s="12"/>
      <c r="G41" s="6" t="s">
        <v>57</v>
      </c>
      <c r="H41" s="10" t="s">
        <v>58</v>
      </c>
      <c r="I41" s="2"/>
      <c r="J41" s="2"/>
      <c r="K41" s="2"/>
      <c r="L41" s="2"/>
      <c r="M41" s="2"/>
      <c r="N41" s="92"/>
      <c r="P41" s="11"/>
      <c r="Q41" s="11"/>
    </row>
    <row r="42" spans="1:17" s="1" customFormat="1" ht="12.75" customHeight="1" x14ac:dyDescent="0.25">
      <c r="A42" s="7"/>
      <c r="B42" s="2"/>
      <c r="C42" s="4"/>
      <c r="D42" s="4"/>
      <c r="E42" s="12"/>
      <c r="F42" s="12"/>
      <c r="G42" s="6" t="s">
        <v>61</v>
      </c>
      <c r="H42" s="10" t="s">
        <v>62</v>
      </c>
      <c r="I42" s="2"/>
      <c r="J42" s="2"/>
      <c r="K42" s="2"/>
      <c r="L42" s="2"/>
      <c r="M42" s="2"/>
      <c r="N42" s="92"/>
      <c r="Q42" s="11"/>
    </row>
    <row r="43" spans="1:17" s="1" customFormat="1" ht="12.75" customHeight="1" x14ac:dyDescent="0.25">
      <c r="A43" s="7"/>
      <c r="B43" s="3" t="s">
        <v>262</v>
      </c>
      <c r="C43" s="4"/>
      <c r="D43" s="4"/>
      <c r="E43" s="12"/>
      <c r="F43" s="12"/>
      <c r="G43" s="6" t="s">
        <v>63</v>
      </c>
      <c r="H43" s="10" t="s">
        <v>64</v>
      </c>
      <c r="I43" s="2"/>
      <c r="J43" s="2"/>
      <c r="K43" s="2"/>
      <c r="L43" s="2"/>
      <c r="M43" s="2"/>
      <c r="N43" s="92"/>
      <c r="Q43" s="11"/>
    </row>
    <row r="44" spans="1:17" ht="12.75" customHeight="1" x14ac:dyDescent="0.25">
      <c r="A44" s="7" t="s">
        <v>462</v>
      </c>
      <c r="B44" s="2" t="s">
        <v>56</v>
      </c>
      <c r="C44" s="4"/>
      <c r="D44" s="4"/>
      <c r="E44" s="12"/>
      <c r="F44" s="12"/>
      <c r="G44" s="6" t="s">
        <v>65</v>
      </c>
      <c r="H44" s="10" t="s">
        <v>66</v>
      </c>
      <c r="I44" s="16"/>
      <c r="J44" s="16"/>
      <c r="K44" s="16"/>
      <c r="L44" s="16"/>
      <c r="M44" s="16"/>
      <c r="N44" s="95"/>
      <c r="Q44" s="11"/>
    </row>
    <row r="45" spans="1:17" ht="12.75" customHeight="1" x14ac:dyDescent="0.25">
      <c r="A45" s="7" t="s">
        <v>59</v>
      </c>
      <c r="B45" s="2" t="s">
        <v>60</v>
      </c>
      <c r="C45" s="4"/>
      <c r="D45" s="4"/>
      <c r="E45" s="12"/>
      <c r="F45" s="12"/>
      <c r="G45" s="6" t="s">
        <v>67</v>
      </c>
      <c r="H45" s="10" t="s">
        <v>68</v>
      </c>
      <c r="I45" s="16"/>
      <c r="J45" s="16"/>
      <c r="K45" s="16"/>
      <c r="L45" s="16"/>
      <c r="M45" s="16"/>
      <c r="N45" s="95"/>
      <c r="P45" s="11" t="s">
        <v>69</v>
      </c>
      <c r="Q45" s="11"/>
    </row>
    <row r="46" spans="1:17" ht="12.75" customHeight="1" x14ac:dyDescent="0.25">
      <c r="A46" s="7" t="s">
        <v>580</v>
      </c>
      <c r="B46" s="2" t="s">
        <v>581</v>
      </c>
      <c r="C46" s="4"/>
      <c r="D46" s="4"/>
      <c r="E46" s="12"/>
      <c r="F46" s="12"/>
      <c r="G46" s="16"/>
      <c r="H46" s="16"/>
      <c r="I46" s="16"/>
      <c r="J46" s="16"/>
      <c r="K46" s="16"/>
      <c r="L46" s="16"/>
      <c r="M46" s="16"/>
      <c r="N46" s="95"/>
      <c r="P46" s="11" t="s">
        <v>72</v>
      </c>
      <c r="Q46" s="11"/>
    </row>
    <row r="47" spans="1:17" ht="12.75" customHeight="1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95"/>
      <c r="P47" s="11" t="s">
        <v>75</v>
      </c>
      <c r="Q47" s="11"/>
    </row>
    <row r="48" spans="1:17" ht="12.75" customHeight="1" x14ac:dyDescent="0.25">
      <c r="A48" s="96"/>
      <c r="B48" s="97" t="s">
        <v>582</v>
      </c>
      <c r="C48" s="10"/>
      <c r="D48" s="10"/>
      <c r="E48" s="10"/>
      <c r="F48" s="16"/>
      <c r="G48" s="94" t="s">
        <v>468</v>
      </c>
      <c r="H48" s="16"/>
      <c r="I48" s="16"/>
      <c r="J48" s="16"/>
      <c r="K48" s="16"/>
      <c r="L48" s="16"/>
      <c r="M48" s="16"/>
      <c r="N48" s="95"/>
      <c r="P48" s="11" t="s">
        <v>78</v>
      </c>
      <c r="Q48" s="11"/>
    </row>
    <row r="49" spans="1:17" ht="12.75" customHeight="1" x14ac:dyDescent="0.25">
      <c r="A49" s="98" t="s">
        <v>583</v>
      </c>
      <c r="B49" s="96" t="s">
        <v>584</v>
      </c>
      <c r="C49" s="10"/>
      <c r="D49" s="10"/>
      <c r="E49" s="10"/>
      <c r="F49" s="16"/>
      <c r="G49" s="6" t="s">
        <v>70</v>
      </c>
      <c r="H49" s="10" t="s">
        <v>71</v>
      </c>
      <c r="I49" s="16"/>
      <c r="J49" s="16"/>
      <c r="K49" s="16"/>
      <c r="L49" s="16"/>
      <c r="M49" s="16"/>
      <c r="N49" s="95"/>
      <c r="P49" s="11" t="s">
        <v>501</v>
      </c>
      <c r="Q49" s="11"/>
    </row>
    <row r="50" spans="1:17" ht="12.75" customHeight="1" x14ac:dyDescent="0.25">
      <c r="A50" s="98" t="s">
        <v>585</v>
      </c>
      <c r="B50" s="96" t="s">
        <v>586</v>
      </c>
      <c r="C50" s="10"/>
      <c r="D50" s="10"/>
      <c r="E50" s="10"/>
      <c r="F50" s="16"/>
      <c r="G50" s="6" t="s">
        <v>73</v>
      </c>
      <c r="H50" s="10" t="s">
        <v>74</v>
      </c>
      <c r="I50" s="16"/>
      <c r="J50" s="16"/>
      <c r="K50" s="16"/>
      <c r="L50" s="16"/>
      <c r="M50" s="16"/>
      <c r="N50" s="95"/>
      <c r="P50" s="11" t="s">
        <v>56</v>
      </c>
      <c r="Q50" s="11"/>
    </row>
    <row r="51" spans="1:17" ht="12.75" customHeight="1" x14ac:dyDescent="0.25">
      <c r="A51" s="96"/>
      <c r="B51" s="96"/>
      <c r="C51" s="10"/>
      <c r="D51" s="10"/>
      <c r="E51" s="10"/>
      <c r="F51" s="16"/>
      <c r="G51" s="6" t="s">
        <v>76</v>
      </c>
      <c r="H51" s="10" t="s">
        <v>77</v>
      </c>
      <c r="I51" s="16"/>
      <c r="J51" s="16"/>
      <c r="K51" s="16"/>
      <c r="L51" s="16"/>
      <c r="M51" s="16"/>
      <c r="N51" s="95"/>
      <c r="P51" s="11" t="s">
        <v>84</v>
      </c>
      <c r="Q51" s="11"/>
    </row>
    <row r="52" spans="1:17" ht="12.75" customHeight="1" x14ac:dyDescent="0.25">
      <c r="A52" s="99" t="s">
        <v>587</v>
      </c>
      <c r="B52" s="100"/>
      <c r="C52" s="101"/>
      <c r="D52" s="102"/>
      <c r="E52" s="102"/>
      <c r="F52" s="102"/>
      <c r="G52" s="6" t="s">
        <v>79</v>
      </c>
      <c r="H52" s="10" t="s">
        <v>80</v>
      </c>
      <c r="I52" s="16"/>
      <c r="J52" s="16"/>
      <c r="K52" s="16"/>
      <c r="L52" s="16"/>
      <c r="M52" s="16"/>
      <c r="N52" s="95"/>
      <c r="P52" s="11" t="s">
        <v>518</v>
      </c>
      <c r="Q52" s="11"/>
    </row>
    <row r="53" spans="1:17" ht="12.75" customHeight="1" x14ac:dyDescent="0.25">
      <c r="A53" s="538" t="s">
        <v>588</v>
      </c>
      <c r="B53" s="538"/>
      <c r="C53" s="538"/>
      <c r="D53" s="538"/>
      <c r="E53" s="538"/>
      <c r="F53" s="538"/>
      <c r="G53" s="6" t="s">
        <v>81</v>
      </c>
      <c r="H53" s="10" t="s">
        <v>82</v>
      </c>
      <c r="I53" s="16"/>
      <c r="J53" s="16"/>
      <c r="K53" s="16"/>
      <c r="L53" s="16"/>
      <c r="M53" s="16"/>
      <c r="N53" s="95"/>
      <c r="P53" s="11" t="s">
        <v>88</v>
      </c>
      <c r="Q53" s="11"/>
    </row>
    <row r="54" spans="1:17" ht="12.75" customHeight="1" x14ac:dyDescent="0.25">
      <c r="A54" s="538"/>
      <c r="B54" s="538"/>
      <c r="C54" s="538"/>
      <c r="D54" s="538"/>
      <c r="E54" s="538"/>
      <c r="F54" s="538"/>
      <c r="G54" s="6" t="s">
        <v>465</v>
      </c>
      <c r="H54" s="10" t="s">
        <v>83</v>
      </c>
      <c r="I54" s="16"/>
      <c r="J54" s="16"/>
      <c r="K54" s="16"/>
      <c r="L54" s="16"/>
      <c r="M54" s="16"/>
      <c r="N54" s="95"/>
      <c r="P54" s="11" t="s">
        <v>90</v>
      </c>
      <c r="Q54" s="11"/>
    </row>
    <row r="55" spans="1:17" ht="12.75" customHeight="1" x14ac:dyDescent="0.25">
      <c r="A55" s="101"/>
      <c r="B55" s="101"/>
      <c r="C55" s="101"/>
      <c r="D55" s="101"/>
      <c r="E55" s="102"/>
      <c r="F55" s="102"/>
      <c r="G55" s="6" t="s">
        <v>459</v>
      </c>
      <c r="H55" s="10" t="s">
        <v>85</v>
      </c>
      <c r="I55" s="16"/>
      <c r="J55" s="16"/>
      <c r="K55" s="16"/>
      <c r="L55" s="16"/>
      <c r="M55" s="16"/>
      <c r="N55" s="95"/>
      <c r="P55" s="11" t="s">
        <v>93</v>
      </c>
      <c r="Q55" s="11"/>
    </row>
    <row r="56" spans="1:17" ht="12.75" customHeight="1" x14ac:dyDescent="0.25">
      <c r="A56" s="103" t="s">
        <v>589</v>
      </c>
      <c r="B56" s="101"/>
      <c r="C56" s="101"/>
      <c r="D56" s="101"/>
      <c r="E56" s="104"/>
      <c r="F56" s="104"/>
      <c r="G56" s="6" t="s">
        <v>86</v>
      </c>
      <c r="H56" s="10" t="s">
        <v>87</v>
      </c>
      <c r="I56" s="16"/>
      <c r="J56" s="16"/>
      <c r="K56" s="16"/>
      <c r="L56" s="16"/>
      <c r="M56" s="16"/>
      <c r="N56" s="95"/>
      <c r="P56" s="11" t="s">
        <v>95</v>
      </c>
      <c r="Q56" s="11"/>
    </row>
    <row r="57" spans="1:17" ht="12.75" customHeight="1" x14ac:dyDescent="0.25">
      <c r="A57" s="539" t="s">
        <v>590</v>
      </c>
      <c r="B57" s="539"/>
      <c r="C57" s="539"/>
      <c r="D57" s="539"/>
      <c r="E57" s="539"/>
      <c r="F57" s="539"/>
      <c r="G57" s="6" t="s">
        <v>461</v>
      </c>
      <c r="H57" s="10" t="s">
        <v>89</v>
      </c>
      <c r="I57" s="16"/>
      <c r="J57" s="16"/>
      <c r="K57" s="16"/>
      <c r="L57" s="16"/>
      <c r="M57" s="16"/>
      <c r="N57" s="95"/>
      <c r="P57" s="11" t="s">
        <v>96</v>
      </c>
      <c r="Q57" s="11"/>
    </row>
    <row r="58" spans="1:17" ht="12.75" customHeight="1" x14ac:dyDescent="0.25">
      <c r="A58" s="539"/>
      <c r="B58" s="539"/>
      <c r="C58" s="539"/>
      <c r="D58" s="539"/>
      <c r="E58" s="539"/>
      <c r="F58" s="539"/>
      <c r="G58" s="6" t="s">
        <v>91</v>
      </c>
      <c r="H58" s="10" t="s">
        <v>92</v>
      </c>
      <c r="I58" s="16"/>
      <c r="J58" s="16"/>
      <c r="K58" s="16"/>
      <c r="L58" s="16"/>
      <c r="M58" s="16"/>
      <c r="N58" s="95"/>
      <c r="P58" s="11" t="s">
        <v>84</v>
      </c>
      <c r="Q58" s="11"/>
    </row>
    <row r="59" spans="1:17" ht="12.75" customHeight="1" x14ac:dyDescent="0.25">
      <c r="A59" s="105"/>
      <c r="B59" s="105"/>
      <c r="C59" s="105"/>
      <c r="D59" s="105"/>
      <c r="E59" s="105"/>
      <c r="F59" s="105"/>
      <c r="G59" s="6" t="s">
        <v>458</v>
      </c>
      <c r="H59" s="10" t="s">
        <v>94</v>
      </c>
      <c r="I59" s="16"/>
      <c r="J59" s="16"/>
      <c r="K59" s="16"/>
      <c r="L59" s="16"/>
      <c r="M59" s="16"/>
      <c r="N59" s="95"/>
      <c r="P59" s="11" t="s">
        <v>99</v>
      </c>
      <c r="Q59" s="11"/>
    </row>
    <row r="60" spans="1:17" ht="12.75" customHeight="1" x14ac:dyDescent="0.25">
      <c r="A60" s="103" t="s">
        <v>591</v>
      </c>
      <c r="B60" s="101"/>
      <c r="C60" s="101"/>
      <c r="D60" s="101"/>
      <c r="E60" s="104"/>
      <c r="F60" s="104"/>
      <c r="G60" s="6"/>
      <c r="H60" s="10"/>
      <c r="I60" s="16"/>
      <c r="J60" s="16"/>
      <c r="K60" s="16"/>
      <c r="L60" s="16"/>
      <c r="M60" s="16"/>
      <c r="N60" s="95"/>
      <c r="P60" s="11" t="s">
        <v>104</v>
      </c>
      <c r="Q60" s="11"/>
    </row>
    <row r="61" spans="1:17" ht="12.75" customHeight="1" x14ac:dyDescent="0.25">
      <c r="A61" s="538" t="s">
        <v>592</v>
      </c>
      <c r="B61" s="538"/>
      <c r="C61" s="538"/>
      <c r="D61" s="538"/>
      <c r="E61" s="538"/>
      <c r="F61" s="538"/>
      <c r="G61" s="6"/>
      <c r="H61" s="10"/>
      <c r="I61" s="16"/>
      <c r="J61" s="16"/>
      <c r="K61" s="16"/>
      <c r="L61" s="16"/>
      <c r="M61" s="16"/>
      <c r="N61" s="95"/>
      <c r="P61" s="11" t="s">
        <v>511</v>
      </c>
      <c r="Q61" s="11"/>
    </row>
    <row r="62" spans="1:17" ht="12.75" customHeight="1" x14ac:dyDescent="0.25">
      <c r="A62" s="538"/>
      <c r="B62" s="538"/>
      <c r="C62" s="538"/>
      <c r="D62" s="538"/>
      <c r="E62" s="538"/>
      <c r="F62" s="538"/>
      <c r="G62" s="6"/>
      <c r="H62" s="10"/>
      <c r="I62" s="16"/>
      <c r="J62" s="16"/>
      <c r="K62" s="16"/>
      <c r="L62" s="16"/>
      <c r="M62" s="16"/>
      <c r="N62" s="95"/>
      <c r="P62" s="11" t="s">
        <v>113</v>
      </c>
      <c r="Q62" s="11"/>
    </row>
    <row r="63" spans="1:17" ht="12.75" customHeight="1" x14ac:dyDescent="0.25">
      <c r="A63" s="538"/>
      <c r="B63" s="538"/>
      <c r="C63" s="538"/>
      <c r="D63" s="538"/>
      <c r="E63" s="538"/>
      <c r="F63" s="538"/>
      <c r="G63" s="6"/>
      <c r="H63" s="10"/>
      <c r="I63" s="16"/>
      <c r="J63" s="16"/>
      <c r="K63" s="16"/>
      <c r="L63" s="16"/>
      <c r="M63" s="16"/>
      <c r="N63" s="95"/>
      <c r="P63" s="11" t="s">
        <v>118</v>
      </c>
      <c r="Q63" s="11"/>
    </row>
    <row r="64" spans="1:17" ht="12.75" customHeight="1" x14ac:dyDescent="0.25">
      <c r="A64" s="538"/>
      <c r="B64" s="538"/>
      <c r="C64" s="538"/>
      <c r="D64" s="538"/>
      <c r="E64" s="538"/>
      <c r="F64" s="538"/>
      <c r="G64" s="6"/>
      <c r="H64" s="10"/>
      <c r="I64" s="16"/>
      <c r="J64" s="16"/>
      <c r="K64" s="16"/>
      <c r="L64" s="16"/>
      <c r="M64" s="16"/>
      <c r="N64" s="95"/>
      <c r="P64" s="11" t="s">
        <v>59</v>
      </c>
      <c r="Q64" s="11"/>
    </row>
    <row r="65" spans="1:17" ht="12.75" customHeight="1" x14ac:dyDescent="0.25">
      <c r="A65" s="106"/>
      <c r="B65" s="107"/>
      <c r="C65" s="75"/>
      <c r="D65" s="108"/>
      <c r="E65" s="108"/>
      <c r="F65" s="16"/>
      <c r="G65" s="15"/>
      <c r="H65" s="10"/>
      <c r="I65" s="16"/>
      <c r="J65" s="16"/>
      <c r="K65" s="16"/>
      <c r="L65" s="16"/>
      <c r="M65" s="16"/>
      <c r="N65" s="95"/>
      <c r="P65" s="11" t="s">
        <v>127</v>
      </c>
      <c r="Q65" s="11"/>
    </row>
    <row r="66" spans="1:17" ht="12.75" customHeight="1" x14ac:dyDescent="0.25">
      <c r="A66" s="96"/>
      <c r="B66" s="96"/>
      <c r="C66" s="3"/>
      <c r="D66" s="20"/>
      <c r="E66" s="6" t="s">
        <v>97</v>
      </c>
      <c r="F66" s="3" t="s">
        <v>98</v>
      </c>
      <c r="G66" s="3"/>
      <c r="H66" s="3"/>
      <c r="I66" s="3"/>
      <c r="J66" s="3"/>
      <c r="K66" s="3"/>
      <c r="L66" s="3"/>
      <c r="M66" s="3"/>
      <c r="N66" s="95"/>
      <c r="P66" s="11" t="s">
        <v>132</v>
      </c>
      <c r="Q66" s="11"/>
    </row>
    <row r="67" spans="1:17" ht="12.75" customHeight="1" x14ac:dyDescent="0.25">
      <c r="A67" s="7"/>
      <c r="B67" s="2"/>
      <c r="C67" s="2"/>
      <c r="D67" s="10"/>
      <c r="E67" s="10"/>
      <c r="F67" s="10"/>
      <c r="G67" s="6"/>
      <c r="H67" s="10"/>
      <c r="I67" s="10"/>
      <c r="J67" s="10"/>
      <c r="K67" s="10"/>
      <c r="L67" s="10"/>
      <c r="M67" s="16"/>
      <c r="N67" s="95"/>
      <c r="P67" s="11" t="s">
        <v>137</v>
      </c>
      <c r="Q67" s="11"/>
    </row>
    <row r="68" spans="1:17" ht="12.75" customHeight="1" x14ac:dyDescent="0.25">
      <c r="A68" s="7" t="s">
        <v>100</v>
      </c>
      <c r="B68" s="18" t="s">
        <v>101</v>
      </c>
      <c r="C68" s="2"/>
      <c r="D68" s="10"/>
      <c r="E68" s="10"/>
      <c r="F68" s="10"/>
      <c r="G68" s="6" t="s">
        <v>102</v>
      </c>
      <c r="H68" s="18" t="s">
        <v>103</v>
      </c>
      <c r="I68" s="10"/>
      <c r="J68" s="10"/>
      <c r="K68" s="10"/>
      <c r="L68" s="10"/>
      <c r="M68" s="16"/>
      <c r="N68" s="95"/>
      <c r="P68" s="11" t="s">
        <v>142</v>
      </c>
      <c r="Q68" s="11"/>
    </row>
    <row r="69" spans="1:17" ht="12.75" customHeight="1" x14ac:dyDescent="0.25">
      <c r="A69" s="7" t="s">
        <v>105</v>
      </c>
      <c r="B69" s="18" t="s">
        <v>106</v>
      </c>
      <c r="C69" s="2"/>
      <c r="D69" s="10"/>
      <c r="E69" s="10"/>
      <c r="F69" s="10"/>
      <c r="G69" s="6" t="s">
        <v>107</v>
      </c>
      <c r="H69" s="19" t="s">
        <v>108</v>
      </c>
      <c r="I69" s="10"/>
      <c r="J69" s="10"/>
      <c r="K69" s="10"/>
      <c r="L69" s="10"/>
      <c r="M69" s="16"/>
      <c r="N69" s="95"/>
      <c r="P69" s="11" t="s">
        <v>147</v>
      </c>
      <c r="Q69" s="11"/>
    </row>
    <row r="70" spans="1:17" ht="12.75" customHeight="1" x14ac:dyDescent="0.25">
      <c r="A70" s="7" t="s">
        <v>109</v>
      </c>
      <c r="B70" s="18" t="s">
        <v>110</v>
      </c>
      <c r="C70" s="2"/>
      <c r="D70" s="10"/>
      <c r="E70" s="10"/>
      <c r="F70" s="10"/>
      <c r="G70" s="6" t="s">
        <v>111</v>
      </c>
      <c r="H70" s="18" t="s">
        <v>112</v>
      </c>
      <c r="I70" s="10"/>
      <c r="J70" s="10"/>
      <c r="K70" s="10"/>
      <c r="L70" s="10"/>
      <c r="M70" s="16"/>
      <c r="N70" s="95"/>
      <c r="P70" s="11" t="s">
        <v>150</v>
      </c>
      <c r="Q70" s="11"/>
    </row>
    <row r="71" spans="1:17" ht="12.75" customHeight="1" x14ac:dyDescent="0.25">
      <c r="A71" s="7" t="s">
        <v>114</v>
      </c>
      <c r="B71" s="18" t="s">
        <v>115</v>
      </c>
      <c r="C71" s="109"/>
      <c r="D71" s="10"/>
      <c r="E71" s="10"/>
      <c r="F71" s="10"/>
      <c r="G71" s="6" t="s">
        <v>116</v>
      </c>
      <c r="H71" s="18" t="s">
        <v>117</v>
      </c>
      <c r="I71" s="109"/>
      <c r="J71" s="10"/>
      <c r="K71" s="10"/>
      <c r="L71" s="10"/>
      <c r="M71" s="16"/>
      <c r="N71" s="95"/>
      <c r="P71" s="11" t="s">
        <v>60</v>
      </c>
      <c r="Q71" s="11"/>
    </row>
    <row r="72" spans="1:17" ht="12.75" customHeight="1" x14ac:dyDescent="0.25">
      <c r="A72" s="7" t="s">
        <v>119</v>
      </c>
      <c r="B72" s="19" t="s">
        <v>120</v>
      </c>
      <c r="C72" s="10"/>
      <c r="D72" s="10"/>
      <c r="E72" s="10"/>
      <c r="F72" s="10"/>
      <c r="G72" s="6" t="s">
        <v>121</v>
      </c>
      <c r="H72" s="18" t="s">
        <v>122</v>
      </c>
      <c r="I72" s="10"/>
      <c r="J72" s="10"/>
      <c r="K72" s="10"/>
      <c r="L72" s="10"/>
      <c r="M72" s="16"/>
      <c r="N72" s="95"/>
      <c r="P72" s="11" t="s">
        <v>159</v>
      </c>
      <c r="Q72" s="11"/>
    </row>
    <row r="73" spans="1:17" ht="12.75" customHeight="1" x14ac:dyDescent="0.25">
      <c r="A73" s="7" t="s">
        <v>123</v>
      </c>
      <c r="B73" s="19" t="s">
        <v>124</v>
      </c>
      <c r="C73" s="10"/>
      <c r="D73" s="10"/>
      <c r="E73" s="10"/>
      <c r="F73" s="10"/>
      <c r="G73" s="6" t="s">
        <v>125</v>
      </c>
      <c r="H73" s="18" t="s">
        <v>126</v>
      </c>
      <c r="I73" s="10"/>
      <c r="J73" s="10"/>
      <c r="K73" s="10"/>
      <c r="L73" s="10"/>
      <c r="M73" s="16"/>
      <c r="N73" s="95"/>
      <c r="P73" s="11" t="s">
        <v>93</v>
      </c>
      <c r="Q73" s="11"/>
    </row>
    <row r="74" spans="1:17" ht="12.75" customHeight="1" x14ac:dyDescent="0.25">
      <c r="A74" s="7" t="s">
        <v>128</v>
      </c>
      <c r="B74" s="18" t="s">
        <v>129</v>
      </c>
      <c r="C74" s="10"/>
      <c r="D74" s="10"/>
      <c r="E74" s="10"/>
      <c r="F74" s="10"/>
      <c r="G74" s="6" t="s">
        <v>130</v>
      </c>
      <c r="H74" s="19" t="s">
        <v>131</v>
      </c>
      <c r="I74" s="10"/>
      <c r="J74" s="10"/>
      <c r="K74" s="10"/>
      <c r="L74" s="10"/>
      <c r="M74" s="16"/>
      <c r="N74" s="95"/>
      <c r="P74" s="11" t="s">
        <v>168</v>
      </c>
      <c r="Q74" s="11"/>
    </row>
    <row r="75" spans="1:17" ht="12.75" customHeight="1" x14ac:dyDescent="0.25">
      <c r="A75" s="6" t="s">
        <v>133</v>
      </c>
      <c r="B75" s="18" t="s">
        <v>134</v>
      </c>
      <c r="C75" s="10"/>
      <c r="D75" s="10"/>
      <c r="E75" s="10"/>
      <c r="F75" s="10"/>
      <c r="G75" s="6" t="s">
        <v>135</v>
      </c>
      <c r="H75" s="18" t="s">
        <v>136</v>
      </c>
      <c r="I75" s="10"/>
      <c r="J75" s="10"/>
      <c r="K75" s="10"/>
      <c r="L75" s="10"/>
      <c r="M75" s="16"/>
      <c r="N75" s="95"/>
      <c r="P75" s="11" t="s">
        <v>173</v>
      </c>
      <c r="Q75" s="11"/>
    </row>
    <row r="76" spans="1:17" ht="12.75" customHeight="1" x14ac:dyDescent="0.25">
      <c r="A76" s="110" t="s">
        <v>138</v>
      </c>
      <c r="B76" s="18" t="s">
        <v>139</v>
      </c>
      <c r="C76" s="10"/>
      <c r="D76" s="10"/>
      <c r="E76" s="10"/>
      <c r="F76" s="10"/>
      <c r="G76" s="6" t="s">
        <v>140</v>
      </c>
      <c r="H76" s="18" t="s">
        <v>141</v>
      </c>
      <c r="I76" s="10"/>
      <c r="J76" s="10"/>
      <c r="K76" s="10"/>
      <c r="L76" s="10"/>
      <c r="M76" s="16"/>
      <c r="N76" s="95"/>
      <c r="P76" s="11" t="s">
        <v>93</v>
      </c>
      <c r="Q76" s="11"/>
    </row>
    <row r="77" spans="1:17" ht="12.75" customHeight="1" x14ac:dyDescent="0.25">
      <c r="A77" s="7" t="s">
        <v>143</v>
      </c>
      <c r="B77" s="18" t="s">
        <v>144</v>
      </c>
      <c r="C77" s="10"/>
      <c r="D77" s="10"/>
      <c r="E77" s="10"/>
      <c r="F77" s="10"/>
      <c r="G77" s="6" t="s">
        <v>145</v>
      </c>
      <c r="H77" s="18" t="s">
        <v>146</v>
      </c>
      <c r="I77" s="10"/>
      <c r="J77" s="10"/>
      <c r="K77" s="10"/>
      <c r="L77" s="10"/>
      <c r="M77" s="16"/>
      <c r="N77" s="95"/>
      <c r="P77" s="11" t="s">
        <v>182</v>
      </c>
      <c r="Q77" s="11"/>
    </row>
    <row r="78" spans="1:17" ht="12.75" customHeight="1" x14ac:dyDescent="0.25">
      <c r="A78" s="7" t="s">
        <v>148</v>
      </c>
      <c r="B78" s="18" t="s">
        <v>95</v>
      </c>
      <c r="C78" s="10"/>
      <c r="D78" s="10"/>
      <c r="E78" s="10"/>
      <c r="F78" s="10"/>
      <c r="G78" s="6" t="s">
        <v>149</v>
      </c>
      <c r="H78" s="19" t="s">
        <v>31</v>
      </c>
      <c r="I78" s="10"/>
      <c r="J78" s="10"/>
      <c r="K78" s="10"/>
      <c r="L78" s="10"/>
      <c r="M78" s="16"/>
      <c r="N78" s="95"/>
      <c r="P78" s="11" t="s">
        <v>507</v>
      </c>
      <c r="Q78" s="11"/>
    </row>
    <row r="79" spans="1:17" ht="12.75" customHeight="1" x14ac:dyDescent="0.25">
      <c r="A79" s="7" t="s">
        <v>151</v>
      </c>
      <c r="B79" s="18" t="s">
        <v>152</v>
      </c>
      <c r="C79" s="10"/>
      <c r="D79" s="10"/>
      <c r="E79" s="10"/>
      <c r="F79" s="10"/>
      <c r="G79" s="6" t="s">
        <v>153</v>
      </c>
      <c r="H79" s="18" t="s">
        <v>154</v>
      </c>
      <c r="I79" s="10"/>
      <c r="J79" s="10"/>
      <c r="K79" s="10"/>
      <c r="L79" s="10"/>
      <c r="M79" s="16"/>
      <c r="N79" s="95"/>
      <c r="P79" s="11" t="s">
        <v>191</v>
      </c>
      <c r="Q79" s="11"/>
    </row>
    <row r="80" spans="1:17" ht="12.75" customHeight="1" x14ac:dyDescent="0.25">
      <c r="A80" s="7" t="s">
        <v>155</v>
      </c>
      <c r="B80" s="19" t="s">
        <v>156</v>
      </c>
      <c r="C80" s="10"/>
      <c r="D80" s="10"/>
      <c r="E80" s="10"/>
      <c r="F80" s="10"/>
      <c r="G80" s="6" t="s">
        <v>157</v>
      </c>
      <c r="H80" s="18" t="s">
        <v>158</v>
      </c>
      <c r="I80" s="10"/>
      <c r="J80" s="10"/>
      <c r="K80" s="10"/>
      <c r="L80" s="10"/>
      <c r="M80" s="16"/>
      <c r="N80" s="95"/>
      <c r="P80" s="11" t="s">
        <v>195</v>
      </c>
      <c r="Q80" s="11"/>
    </row>
    <row r="81" spans="1:17" ht="12.75" customHeight="1" x14ac:dyDescent="0.25">
      <c r="A81" s="6" t="s">
        <v>160</v>
      </c>
      <c r="B81" s="18" t="s">
        <v>161</v>
      </c>
      <c r="C81" s="10"/>
      <c r="D81" s="10"/>
      <c r="E81" s="10"/>
      <c r="F81" s="10"/>
      <c r="G81" s="6" t="s">
        <v>162</v>
      </c>
      <c r="H81" s="18" t="s">
        <v>163</v>
      </c>
      <c r="I81" s="10"/>
      <c r="J81" s="10"/>
      <c r="K81" s="10"/>
      <c r="L81" s="10"/>
      <c r="M81" s="16"/>
      <c r="N81" s="95"/>
      <c r="P81" s="11" t="s">
        <v>200</v>
      </c>
      <c r="Q81" s="11"/>
    </row>
    <row r="82" spans="1:17" ht="12.75" customHeight="1" x14ac:dyDescent="0.25">
      <c r="A82" s="110" t="s">
        <v>164</v>
      </c>
      <c r="B82" s="18" t="s">
        <v>165</v>
      </c>
      <c r="C82" s="10"/>
      <c r="D82" s="10"/>
      <c r="E82" s="10"/>
      <c r="F82" s="10"/>
      <c r="G82" s="7" t="s">
        <v>166</v>
      </c>
      <c r="H82" s="19" t="s">
        <v>167</v>
      </c>
      <c r="I82" s="10"/>
      <c r="J82" s="10"/>
      <c r="K82" s="10"/>
      <c r="L82" s="10"/>
      <c r="M82" s="16"/>
      <c r="N82" s="95"/>
      <c r="P82" s="11" t="s">
        <v>205</v>
      </c>
      <c r="Q82" s="11"/>
    </row>
    <row r="83" spans="1:17" ht="12.75" customHeight="1" x14ac:dyDescent="0.25">
      <c r="A83" s="7" t="s">
        <v>169</v>
      </c>
      <c r="B83" s="18" t="s">
        <v>170</v>
      </c>
      <c r="C83" s="10"/>
      <c r="D83" s="10"/>
      <c r="E83" s="10"/>
      <c r="F83" s="10"/>
      <c r="G83" s="7" t="s">
        <v>171</v>
      </c>
      <c r="H83" s="18" t="s">
        <v>172</v>
      </c>
      <c r="I83" s="10"/>
      <c r="J83" s="10"/>
      <c r="K83" s="10"/>
      <c r="L83" s="10"/>
      <c r="M83" s="16"/>
      <c r="N83" s="95"/>
      <c r="P83" s="11" t="s">
        <v>209</v>
      </c>
      <c r="Q83" s="11"/>
    </row>
    <row r="84" spans="1:17" ht="12.75" customHeight="1" x14ac:dyDescent="0.25">
      <c r="A84" s="7" t="s">
        <v>174</v>
      </c>
      <c r="B84" s="19" t="s">
        <v>175</v>
      </c>
      <c r="C84" s="10"/>
      <c r="D84" s="10"/>
      <c r="E84" s="10"/>
      <c r="F84" s="10"/>
      <c r="G84" s="6" t="s">
        <v>176</v>
      </c>
      <c r="H84" s="18" t="s">
        <v>177</v>
      </c>
      <c r="I84" s="10"/>
      <c r="J84" s="10"/>
      <c r="K84" s="10"/>
      <c r="L84" s="10"/>
      <c r="M84" s="16"/>
      <c r="N84" s="95"/>
      <c r="P84" s="11" t="s">
        <v>214</v>
      </c>
      <c r="Q84" s="11"/>
    </row>
    <row r="85" spans="1:17" ht="12.75" customHeight="1" x14ac:dyDescent="0.25">
      <c r="A85" s="7" t="s">
        <v>178</v>
      </c>
      <c r="B85" s="19" t="s">
        <v>179</v>
      </c>
      <c r="C85" s="10"/>
      <c r="D85" s="10"/>
      <c r="E85" s="10"/>
      <c r="F85" s="10"/>
      <c r="G85" s="6" t="s">
        <v>180</v>
      </c>
      <c r="H85" s="18" t="s">
        <v>181</v>
      </c>
      <c r="I85" s="10"/>
      <c r="J85" s="10"/>
      <c r="K85" s="10"/>
      <c r="L85" s="10"/>
      <c r="M85" s="16"/>
      <c r="N85" s="95"/>
      <c r="P85" s="11" t="s">
        <v>218</v>
      </c>
      <c r="Q85" s="11"/>
    </row>
    <row r="86" spans="1:17" ht="12.75" customHeight="1" x14ac:dyDescent="0.25">
      <c r="A86" s="7" t="s">
        <v>183</v>
      </c>
      <c r="B86" s="18" t="s">
        <v>184</v>
      </c>
      <c r="C86" s="10"/>
      <c r="D86" s="10"/>
      <c r="E86" s="10"/>
      <c r="F86" s="10"/>
      <c r="G86" s="110" t="s">
        <v>185</v>
      </c>
      <c r="H86" s="18" t="s">
        <v>186</v>
      </c>
      <c r="I86" s="10"/>
      <c r="J86" s="10"/>
      <c r="K86" s="10"/>
      <c r="L86" s="10"/>
      <c r="M86" s="16"/>
      <c r="N86" s="95"/>
      <c r="P86" s="11" t="s">
        <v>96</v>
      </c>
      <c r="Q86" s="11"/>
    </row>
    <row r="87" spans="1:17" ht="12.75" customHeight="1" x14ac:dyDescent="0.25">
      <c r="A87" s="7" t="s">
        <v>187</v>
      </c>
      <c r="B87" s="18" t="s">
        <v>188</v>
      </c>
      <c r="C87" s="10"/>
      <c r="D87" s="10"/>
      <c r="E87" s="10"/>
      <c r="F87" s="10"/>
      <c r="G87" s="7" t="s">
        <v>189</v>
      </c>
      <c r="H87" s="19" t="s">
        <v>190</v>
      </c>
      <c r="I87" s="20"/>
      <c r="J87" s="10"/>
      <c r="K87" s="10"/>
      <c r="L87" s="10"/>
      <c r="M87" s="16"/>
      <c r="N87" s="95"/>
      <c r="P87" s="11" t="s">
        <v>219</v>
      </c>
      <c r="Q87" s="11"/>
    </row>
    <row r="88" spans="1:17" ht="12.75" customHeight="1" x14ac:dyDescent="0.25">
      <c r="A88" s="7" t="s">
        <v>192</v>
      </c>
      <c r="B88" s="19" t="s">
        <v>526</v>
      </c>
      <c r="C88" s="10"/>
      <c r="D88" s="10"/>
      <c r="E88" s="10"/>
      <c r="F88" s="10"/>
      <c r="G88" s="6" t="s">
        <v>193</v>
      </c>
      <c r="H88" s="18" t="s">
        <v>194</v>
      </c>
      <c r="I88" s="10"/>
      <c r="J88" s="10"/>
      <c r="K88" s="10"/>
      <c r="L88" s="10"/>
      <c r="M88" s="16"/>
      <c r="N88" s="95"/>
      <c r="P88" s="11" t="s">
        <v>220</v>
      </c>
      <c r="Q88" s="11"/>
    </row>
    <row r="89" spans="1:17" ht="12.75" customHeight="1" x14ac:dyDescent="0.25">
      <c r="A89" s="7" t="s">
        <v>196</v>
      </c>
      <c r="B89" s="18" t="s">
        <v>197</v>
      </c>
      <c r="C89" s="10"/>
      <c r="D89" s="10"/>
      <c r="E89" s="10"/>
      <c r="F89" s="10"/>
      <c r="G89" s="6" t="s">
        <v>198</v>
      </c>
      <c r="H89" s="18" t="s">
        <v>199</v>
      </c>
      <c r="I89" s="10"/>
      <c r="J89" s="10"/>
      <c r="K89" s="10"/>
      <c r="L89" s="10"/>
      <c r="M89" s="16"/>
      <c r="N89" s="95"/>
      <c r="P89" s="11" t="s">
        <v>221</v>
      </c>
      <c r="Q89" s="11"/>
    </row>
    <row r="90" spans="1:17" ht="12.75" customHeight="1" x14ac:dyDescent="0.25">
      <c r="A90" s="6" t="s">
        <v>201</v>
      </c>
      <c r="B90" s="19" t="s">
        <v>202</v>
      </c>
      <c r="C90" s="10"/>
      <c r="D90" s="10"/>
      <c r="E90" s="10"/>
      <c r="F90" s="10"/>
      <c r="G90" s="6" t="s">
        <v>203</v>
      </c>
      <c r="H90" s="18" t="s">
        <v>204</v>
      </c>
      <c r="I90" s="20"/>
      <c r="J90" s="10"/>
      <c r="K90" s="10"/>
      <c r="L90" s="10"/>
      <c r="M90" s="16"/>
      <c r="N90" s="95"/>
      <c r="P90" s="11" t="s">
        <v>222</v>
      </c>
      <c r="Q90" s="11"/>
    </row>
    <row r="91" spans="1:17" ht="12.75" customHeight="1" x14ac:dyDescent="0.25">
      <c r="A91" s="6" t="s">
        <v>206</v>
      </c>
      <c r="B91" s="18" t="s">
        <v>207</v>
      </c>
      <c r="C91" s="10"/>
      <c r="D91" s="10"/>
      <c r="E91" s="10"/>
      <c r="F91" s="10"/>
      <c r="G91" s="6" t="s">
        <v>208</v>
      </c>
      <c r="H91" s="19" t="s">
        <v>50</v>
      </c>
      <c r="I91" s="10"/>
      <c r="J91" s="10"/>
      <c r="K91" s="10"/>
      <c r="L91" s="10"/>
      <c r="M91" s="16"/>
      <c r="N91" s="95"/>
      <c r="P91" s="11" t="s">
        <v>84</v>
      </c>
      <c r="Q91" s="11"/>
    </row>
    <row r="92" spans="1:17" ht="12.75" customHeight="1" x14ac:dyDescent="0.25">
      <c r="A92" s="6" t="s">
        <v>210</v>
      </c>
      <c r="B92" s="18" t="s">
        <v>211</v>
      </c>
      <c r="C92" s="10"/>
      <c r="D92" s="10"/>
      <c r="E92" s="10"/>
      <c r="F92" s="10"/>
      <c r="G92" s="6" t="s">
        <v>212</v>
      </c>
      <c r="H92" s="19" t="s">
        <v>213</v>
      </c>
      <c r="I92" s="10"/>
      <c r="J92" s="10"/>
      <c r="K92" s="10"/>
      <c r="L92" s="10"/>
      <c r="M92" s="16"/>
      <c r="N92" s="95"/>
      <c r="P92" s="11" t="s">
        <v>223</v>
      </c>
      <c r="Q92" s="11"/>
    </row>
    <row r="93" spans="1:17" ht="12.75" customHeight="1" x14ac:dyDescent="0.25">
      <c r="A93" s="6" t="s">
        <v>215</v>
      </c>
      <c r="B93" s="18" t="s">
        <v>216</v>
      </c>
      <c r="C93" s="10"/>
      <c r="D93" s="10"/>
      <c r="E93" s="10"/>
      <c r="F93" s="10"/>
      <c r="G93" s="6" t="s">
        <v>217</v>
      </c>
      <c r="H93" s="18" t="s">
        <v>55</v>
      </c>
      <c r="I93" s="10"/>
      <c r="J93" s="10"/>
      <c r="K93" s="10"/>
      <c r="L93" s="10"/>
      <c r="M93" s="16"/>
      <c r="N93" s="95"/>
      <c r="P93" s="11" t="s">
        <v>224</v>
      </c>
      <c r="Q93" s="11"/>
    </row>
    <row r="94" spans="1:17" ht="12.75" customHeight="1" x14ac:dyDescent="0.25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P94" s="11" t="s">
        <v>104</v>
      </c>
      <c r="Q94" s="11"/>
    </row>
    <row r="95" spans="1:17" ht="12.75" customHeight="1" x14ac:dyDescent="0.2">
      <c r="D95" s="20"/>
      <c r="E95" s="20"/>
      <c r="F95" s="20"/>
      <c r="P95" s="11" t="s">
        <v>225</v>
      </c>
      <c r="Q95" s="11"/>
    </row>
    <row r="96" spans="1:17" ht="12.75" customHeight="1" x14ac:dyDescent="0.2">
      <c r="D96" s="20"/>
      <c r="E96" s="20"/>
      <c r="F96" s="20"/>
      <c r="P96" s="11" t="s">
        <v>127</v>
      </c>
      <c r="Q96" s="11"/>
    </row>
    <row r="97" spans="1:17" ht="12.75" customHeight="1" x14ac:dyDescent="0.2">
      <c r="P97" s="11" t="s">
        <v>226</v>
      </c>
      <c r="Q97" s="11"/>
    </row>
    <row r="98" spans="1:17" ht="12.75" customHeight="1" x14ac:dyDescent="0.2">
      <c r="G98" s="20"/>
      <c r="I98" s="20"/>
      <c r="P98" s="11" t="s">
        <v>227</v>
      </c>
      <c r="Q98" s="11"/>
    </row>
    <row r="99" spans="1:17" ht="12.75" customHeight="1" x14ac:dyDescent="0.2">
      <c r="G99" s="21"/>
      <c r="I99" s="21"/>
      <c r="P99" s="11" t="s">
        <v>93</v>
      </c>
      <c r="Q99" s="11"/>
    </row>
    <row r="100" spans="1:17" ht="12.75" customHeight="1" x14ac:dyDescent="0.2">
      <c r="G100" s="21"/>
      <c r="I100" s="21"/>
      <c r="P100" s="11" t="s">
        <v>228</v>
      </c>
      <c r="Q100" s="11"/>
    </row>
    <row r="101" spans="1:17" ht="12.75" customHeight="1" x14ac:dyDescent="0.2">
      <c r="P101" s="11" t="s">
        <v>229</v>
      </c>
      <c r="Q101" s="11"/>
    </row>
    <row r="102" spans="1:17" ht="12.75" customHeight="1" x14ac:dyDescent="0.2">
      <c r="P102" s="11" t="s">
        <v>227</v>
      </c>
      <c r="Q102" s="11"/>
    </row>
    <row r="103" spans="1:17" ht="12.75" customHeight="1" x14ac:dyDescent="0.2">
      <c r="P103" s="11" t="s">
        <v>230</v>
      </c>
      <c r="Q103" s="11"/>
    </row>
    <row r="104" spans="1:17" ht="12.75" customHeight="1" x14ac:dyDescent="0.2">
      <c r="P104" s="11" t="s">
        <v>231</v>
      </c>
      <c r="Q104" s="11"/>
    </row>
    <row r="105" spans="1:17" ht="12.75" customHeight="1" x14ac:dyDescent="0.2">
      <c r="P105" s="11" t="s">
        <v>232</v>
      </c>
      <c r="Q105" s="11"/>
    </row>
    <row r="106" spans="1:17" ht="12.75" customHeight="1" x14ac:dyDescent="0.2">
      <c r="P106" s="11" t="s">
        <v>463</v>
      </c>
      <c r="Q106" s="11"/>
    </row>
    <row r="107" spans="1:17" ht="12.75" customHeight="1" x14ac:dyDescent="0.2">
      <c r="P107" s="11" t="s">
        <v>56</v>
      </c>
      <c r="Q107" s="11"/>
    </row>
    <row r="108" spans="1:17" ht="12.75" customHeight="1" x14ac:dyDescent="0.2">
      <c r="P108" s="11" t="s">
        <v>233</v>
      </c>
      <c r="Q108" s="11"/>
    </row>
    <row r="109" spans="1:17" ht="12.75" customHeight="1" x14ac:dyDescent="0.2">
      <c r="P109" s="11" t="s">
        <v>127</v>
      </c>
      <c r="Q109" s="11"/>
    </row>
    <row r="110" spans="1:17" ht="12.75" customHeight="1" x14ac:dyDescent="0.2">
      <c r="P110" s="11" t="s">
        <v>93</v>
      </c>
      <c r="Q110" s="11"/>
    </row>
    <row r="111" spans="1:17" ht="12.75" customHeight="1" x14ac:dyDescent="0.2">
      <c r="A111" s="95"/>
      <c r="B111" s="95"/>
      <c r="C111" s="95"/>
      <c r="P111" s="11" t="s">
        <v>234</v>
      </c>
      <c r="Q111" s="11"/>
    </row>
    <row r="112" spans="1:17" ht="12.75" customHeight="1" x14ac:dyDescent="0.2">
      <c r="A112" s="111"/>
      <c r="B112" s="95"/>
      <c r="C112" s="112"/>
      <c r="P112" s="11" t="s">
        <v>235</v>
      </c>
      <c r="Q112" s="11"/>
    </row>
    <row r="113" spans="1:17" ht="12.75" customHeight="1" x14ac:dyDescent="0.2">
      <c r="A113" s="112"/>
      <c r="B113" s="95"/>
      <c r="C113" s="113"/>
      <c r="P113" s="11" t="s">
        <v>115</v>
      </c>
      <c r="Q113" s="11"/>
    </row>
    <row r="114" spans="1:17" ht="12.75" customHeight="1" x14ac:dyDescent="0.2">
      <c r="A114" s="112"/>
      <c r="B114" s="113"/>
      <c r="C114" s="113"/>
      <c r="P114" s="11" t="s">
        <v>236</v>
      </c>
      <c r="Q114" s="11"/>
    </row>
    <row r="115" spans="1:17" ht="12.75" customHeight="1" x14ac:dyDescent="0.2">
      <c r="A115" s="111"/>
      <c r="B115" s="95"/>
      <c r="C115" s="114"/>
      <c r="P115" s="11" t="s">
        <v>237</v>
      </c>
      <c r="Q115" s="11"/>
    </row>
    <row r="116" spans="1:17" ht="12.75" customHeight="1" x14ac:dyDescent="0.2">
      <c r="A116" s="112"/>
      <c r="B116" s="95"/>
      <c r="C116" s="113"/>
      <c r="P116" s="11" t="s">
        <v>104</v>
      </c>
      <c r="Q116" s="11"/>
    </row>
    <row r="117" spans="1:17" ht="12.75" customHeight="1" x14ac:dyDescent="0.2">
      <c r="A117" s="112"/>
      <c r="B117" s="113"/>
      <c r="C117" s="113"/>
      <c r="P117" s="11" t="s">
        <v>238</v>
      </c>
      <c r="Q117" s="11"/>
    </row>
    <row r="118" spans="1:17" ht="12.75" customHeight="1" x14ac:dyDescent="0.2">
      <c r="P118" s="11" t="s">
        <v>239</v>
      </c>
      <c r="Q118" s="11"/>
    </row>
    <row r="119" spans="1:17" ht="12.75" customHeight="1" x14ac:dyDescent="0.2">
      <c r="P119" s="11" t="s">
        <v>240</v>
      </c>
      <c r="Q119" s="11"/>
    </row>
    <row r="120" spans="1:17" ht="12.75" customHeight="1" x14ac:dyDescent="0.2">
      <c r="P120" s="11" t="s">
        <v>228</v>
      </c>
      <c r="Q120" s="11"/>
    </row>
    <row r="121" spans="1:17" ht="12.75" customHeight="1" x14ac:dyDescent="0.2">
      <c r="P121" s="11" t="s">
        <v>501</v>
      </c>
      <c r="Q121" s="11"/>
    </row>
    <row r="122" spans="1:17" ht="12.75" customHeight="1" x14ac:dyDescent="0.2">
      <c r="P122" s="11" t="s">
        <v>236</v>
      </c>
      <c r="Q122" s="11"/>
    </row>
    <row r="123" spans="1:17" ht="12.75" customHeight="1" x14ac:dyDescent="0.2">
      <c r="P123" s="11" t="s">
        <v>241</v>
      </c>
      <c r="Q123" s="11"/>
    </row>
    <row r="124" spans="1:17" ht="12.75" customHeight="1" x14ac:dyDescent="0.2">
      <c r="P124" s="11" t="s">
        <v>236</v>
      </c>
      <c r="Q124" s="11"/>
    </row>
    <row r="125" spans="1:17" ht="12.75" customHeight="1" x14ac:dyDescent="0.2">
      <c r="P125" s="11" t="s">
        <v>242</v>
      </c>
      <c r="Q125" s="11"/>
    </row>
    <row r="126" spans="1:17" ht="12.75" customHeight="1" x14ac:dyDescent="0.2">
      <c r="P126" s="11" t="s">
        <v>147</v>
      </c>
      <c r="Q126" s="11"/>
    </row>
    <row r="127" spans="1:17" ht="12.75" customHeight="1" x14ac:dyDescent="0.2">
      <c r="P127" s="11" t="s">
        <v>501</v>
      </c>
      <c r="Q127" s="11"/>
    </row>
    <row r="128" spans="1:17" ht="12.75" customHeight="1" x14ac:dyDescent="0.2">
      <c r="P128" s="11" t="s">
        <v>243</v>
      </c>
      <c r="Q128" s="11"/>
    </row>
    <row r="129" spans="16:17" ht="12.75" customHeight="1" x14ac:dyDescent="0.2">
      <c r="P129" s="11" t="s">
        <v>244</v>
      </c>
      <c r="Q129" s="11"/>
    </row>
    <row r="130" spans="16:17" ht="12.75" customHeight="1" x14ac:dyDescent="0.2">
      <c r="P130" s="11" t="s">
        <v>245</v>
      </c>
      <c r="Q130" s="11"/>
    </row>
    <row r="131" spans="16:17" ht="12.75" customHeight="1" x14ac:dyDescent="0.2">
      <c r="P131" s="11" t="s">
        <v>246</v>
      </c>
      <c r="Q131" s="11"/>
    </row>
    <row r="132" spans="16:17" ht="12.75" customHeight="1" x14ac:dyDescent="0.2">
      <c r="P132" s="11" t="s">
        <v>181</v>
      </c>
      <c r="Q132" s="11"/>
    </row>
    <row r="133" spans="16:17" ht="12.75" customHeight="1" x14ac:dyDescent="0.2">
      <c r="P133" s="11" t="s">
        <v>240</v>
      </c>
      <c r="Q133" s="11"/>
    </row>
    <row r="134" spans="16:17" ht="12.75" customHeight="1" x14ac:dyDescent="0.2">
      <c r="P134" s="11" t="s">
        <v>247</v>
      </c>
      <c r="Q134" s="11"/>
    </row>
    <row r="135" spans="16:17" ht="12.75" customHeight="1" x14ac:dyDescent="0.2">
      <c r="P135" s="11" t="s">
        <v>186</v>
      </c>
      <c r="Q135" s="11"/>
    </row>
    <row r="136" spans="16:17" ht="12.75" customHeight="1" x14ac:dyDescent="0.2">
      <c r="P136" s="11" t="s">
        <v>56</v>
      </c>
      <c r="Q136" s="11"/>
    </row>
    <row r="137" spans="16:17" ht="12.75" customHeight="1" x14ac:dyDescent="0.2">
      <c r="P137" s="11" t="s">
        <v>248</v>
      </c>
      <c r="Q137" s="11"/>
    </row>
    <row r="138" spans="16:17" ht="12.75" customHeight="1" x14ac:dyDescent="0.2">
      <c r="P138" s="11" t="s">
        <v>249</v>
      </c>
      <c r="Q138" s="11"/>
    </row>
    <row r="139" spans="16:17" ht="12.75" customHeight="1" x14ac:dyDescent="0.2">
      <c r="P139" s="11" t="s">
        <v>250</v>
      </c>
      <c r="Q139" s="11"/>
    </row>
    <row r="140" spans="16:17" ht="12.75" customHeight="1" x14ac:dyDescent="0.2">
      <c r="P140" s="11" t="s">
        <v>251</v>
      </c>
      <c r="Q140" s="11"/>
    </row>
    <row r="141" spans="16:17" ht="12.75" customHeight="1" x14ac:dyDescent="0.2">
      <c r="P141" s="11" t="s">
        <v>99</v>
      </c>
      <c r="Q141" s="11"/>
    </row>
    <row r="142" spans="16:17" ht="12.75" customHeight="1" x14ac:dyDescent="0.2">
      <c r="P142" s="11" t="s">
        <v>252</v>
      </c>
      <c r="Q142" s="11"/>
    </row>
    <row r="143" spans="16:17" ht="12.75" customHeight="1" x14ac:dyDescent="0.2">
      <c r="P143" s="11" t="s">
        <v>253</v>
      </c>
      <c r="Q143" s="11"/>
    </row>
    <row r="144" spans="16:17" ht="12.75" customHeight="1" x14ac:dyDescent="0.2">
      <c r="P144" s="11" t="s">
        <v>254</v>
      </c>
      <c r="Q144" s="11"/>
    </row>
    <row r="145" spans="16:17" ht="12.75" customHeight="1" x14ac:dyDescent="0.2">
      <c r="P145" s="11" t="s">
        <v>232</v>
      </c>
      <c r="Q145" s="11"/>
    </row>
    <row r="146" spans="16:17" ht="12.75" customHeight="1" x14ac:dyDescent="0.2">
      <c r="P146" s="11" t="s">
        <v>254</v>
      </c>
      <c r="Q146" s="11"/>
    </row>
    <row r="147" spans="16:17" ht="12.75" customHeight="1" x14ac:dyDescent="0.2">
      <c r="P147" s="11" t="s">
        <v>42</v>
      </c>
      <c r="Q147" s="11"/>
    </row>
    <row r="148" spans="16:17" ht="12.75" customHeight="1" x14ac:dyDescent="0.2">
      <c r="P148" s="11" t="s">
        <v>117</v>
      </c>
      <c r="Q148" s="11"/>
    </row>
    <row r="149" spans="16:17" ht="12.75" customHeight="1" x14ac:dyDescent="0.2">
      <c r="P149" s="11" t="s">
        <v>117</v>
      </c>
      <c r="Q149" s="11"/>
    </row>
    <row r="150" spans="16:17" ht="12.75" customHeight="1" x14ac:dyDescent="0.2">
      <c r="P150" s="11" t="s">
        <v>205</v>
      </c>
      <c r="Q150" s="11"/>
    </row>
    <row r="151" spans="16:17" ht="12.75" customHeight="1" x14ac:dyDescent="0.2">
      <c r="P151" s="11" t="s">
        <v>236</v>
      </c>
      <c r="Q151" s="11"/>
    </row>
    <row r="152" spans="16:17" ht="12.75" customHeight="1" x14ac:dyDescent="0.2">
      <c r="P152" s="11" t="s">
        <v>93</v>
      </c>
      <c r="Q152" s="11"/>
    </row>
    <row r="153" spans="16:17" ht="12.75" customHeight="1" x14ac:dyDescent="0.2">
      <c r="P153" s="11" t="s">
        <v>167</v>
      </c>
      <c r="Q153" s="11"/>
    </row>
    <row r="154" spans="16:17" ht="12.75" customHeight="1" x14ac:dyDescent="0.2">
      <c r="P154" s="11" t="s">
        <v>255</v>
      </c>
      <c r="Q154" s="11"/>
    </row>
    <row r="155" spans="16:17" ht="12.75" customHeight="1" x14ac:dyDescent="0.2">
      <c r="P155" s="11" t="s">
        <v>256</v>
      </c>
      <c r="Q155" s="11"/>
    </row>
    <row r="156" spans="16:17" ht="12.75" customHeight="1" x14ac:dyDescent="0.2">
      <c r="P156" s="11" t="s">
        <v>257</v>
      </c>
      <c r="Q156" s="11"/>
    </row>
    <row r="157" spans="16:17" ht="12.75" customHeight="1" x14ac:dyDescent="0.2">
      <c r="P157" s="11" t="s">
        <v>93</v>
      </c>
      <c r="Q157" s="11"/>
    </row>
    <row r="158" spans="16:17" ht="12.75" customHeight="1" x14ac:dyDescent="0.2">
      <c r="P158" s="11" t="s">
        <v>501</v>
      </c>
      <c r="Q158" s="11"/>
    </row>
    <row r="159" spans="16:17" ht="12.75" customHeight="1" x14ac:dyDescent="0.2">
      <c r="P159" s="11" t="s">
        <v>90</v>
      </c>
      <c r="Q159" s="11"/>
    </row>
    <row r="160" spans="16:17" ht="12.75" customHeight="1" x14ac:dyDescent="0.2">
      <c r="P160" s="11" t="s">
        <v>518</v>
      </c>
      <c r="Q160" s="11"/>
    </row>
    <row r="161" spans="16:17" ht="12.75" customHeight="1" x14ac:dyDescent="0.2">
      <c r="P161" s="11" t="s">
        <v>99</v>
      </c>
      <c r="Q161" s="11"/>
    </row>
    <row r="162" spans="16:17" ht="12.75" customHeight="1" x14ac:dyDescent="0.2">
      <c r="P162" s="11" t="s">
        <v>223</v>
      </c>
      <c r="Q162" s="11"/>
    </row>
    <row r="163" spans="16:17" ht="12.75" customHeight="1" x14ac:dyDescent="0.2">
      <c r="P163" s="11" t="s">
        <v>99</v>
      </c>
      <c r="Q163" s="11"/>
    </row>
    <row r="164" spans="16:17" ht="12.75" customHeight="1" x14ac:dyDescent="0.2">
      <c r="P164" s="11" t="s">
        <v>258</v>
      </c>
      <c r="Q164" s="11"/>
    </row>
    <row r="165" spans="16:17" ht="12.75" customHeight="1" x14ac:dyDescent="0.2">
      <c r="P165" s="11" t="s">
        <v>60</v>
      </c>
      <c r="Q165" s="11"/>
    </row>
    <row r="166" spans="16:17" ht="12.75" customHeight="1" x14ac:dyDescent="0.2">
      <c r="P166" s="11" t="s">
        <v>463</v>
      </c>
      <c r="Q166" s="11"/>
    </row>
    <row r="167" spans="16:17" ht="12.75" customHeight="1" x14ac:dyDescent="0.2">
      <c r="P167" s="11" t="s">
        <v>96</v>
      </c>
      <c r="Q167" s="11"/>
    </row>
    <row r="168" spans="16:17" ht="12.75" customHeight="1" x14ac:dyDescent="0.2">
      <c r="P168" s="11" t="s">
        <v>266</v>
      </c>
      <c r="Q168" s="11"/>
    </row>
    <row r="169" spans="16:17" ht="12.75" customHeight="1" x14ac:dyDescent="0.2">
      <c r="P169" s="11" t="s">
        <v>93</v>
      </c>
      <c r="Q169" s="11"/>
    </row>
    <row r="170" spans="16:17" ht="12.75" customHeight="1" x14ac:dyDescent="0.2">
      <c r="P170" s="11" t="s">
        <v>267</v>
      </c>
      <c r="Q170" s="11"/>
    </row>
    <row r="171" spans="16:17" ht="12.75" customHeight="1" x14ac:dyDescent="0.2">
      <c r="P171" s="11" t="s">
        <v>501</v>
      </c>
      <c r="Q171" s="11"/>
    </row>
    <row r="172" spans="16:17" ht="12.75" customHeight="1" x14ac:dyDescent="0.2">
      <c r="P172" s="11" t="s">
        <v>268</v>
      </c>
      <c r="Q172" s="11"/>
    </row>
    <row r="173" spans="16:17" ht="12.75" customHeight="1" x14ac:dyDescent="0.2">
      <c r="P173" s="11" t="s">
        <v>238</v>
      </c>
      <c r="Q173" s="11"/>
    </row>
    <row r="174" spans="16:17" ht="12.75" customHeight="1" x14ac:dyDescent="0.2">
      <c r="P174" s="11" t="s">
        <v>501</v>
      </c>
      <c r="Q174" s="11"/>
    </row>
    <row r="175" spans="16:17" ht="12.75" customHeight="1" x14ac:dyDescent="0.2">
      <c r="P175" s="11" t="s">
        <v>269</v>
      </c>
      <c r="Q175" s="11"/>
    </row>
    <row r="176" spans="16:17" ht="12.75" customHeight="1" x14ac:dyDescent="0.2">
      <c r="P176" s="11" t="s">
        <v>243</v>
      </c>
      <c r="Q176" s="11"/>
    </row>
    <row r="177" spans="16:17" ht="12.75" customHeight="1" x14ac:dyDescent="0.2">
      <c r="P177" s="11" t="s">
        <v>195</v>
      </c>
      <c r="Q177" s="11"/>
    </row>
    <row r="178" spans="16:17" ht="12.75" customHeight="1" x14ac:dyDescent="0.2">
      <c r="P178" s="11" t="s">
        <v>270</v>
      </c>
      <c r="Q178" s="11"/>
    </row>
    <row r="179" spans="16:17" ht="12.75" customHeight="1" x14ac:dyDescent="0.2">
      <c r="P179" s="11" t="s">
        <v>501</v>
      </c>
      <c r="Q179" s="11"/>
    </row>
    <row r="180" spans="16:17" ht="12.75" customHeight="1" x14ac:dyDescent="0.2">
      <c r="P180" s="11" t="s">
        <v>271</v>
      </c>
      <c r="Q180" s="11"/>
    </row>
    <row r="181" spans="16:17" ht="12.75" customHeight="1" x14ac:dyDescent="0.2">
      <c r="P181" s="11" t="s">
        <v>272</v>
      </c>
      <c r="Q181" s="11"/>
    </row>
    <row r="182" spans="16:17" ht="12.75" customHeight="1" x14ac:dyDescent="0.2">
      <c r="P182" s="11" t="s">
        <v>518</v>
      </c>
      <c r="Q182" s="11"/>
    </row>
    <row r="183" spans="16:17" ht="12.75" customHeight="1" x14ac:dyDescent="0.2">
      <c r="P183" s="11" t="s">
        <v>233</v>
      </c>
      <c r="Q183" s="11"/>
    </row>
    <row r="184" spans="16:17" ht="12.75" customHeight="1" x14ac:dyDescent="0.2">
      <c r="P184" s="11" t="s">
        <v>273</v>
      </c>
      <c r="Q184" s="11"/>
    </row>
    <row r="185" spans="16:17" ht="12.75" customHeight="1" x14ac:dyDescent="0.2">
      <c r="P185" s="11" t="s">
        <v>93</v>
      </c>
      <c r="Q185" s="11"/>
    </row>
    <row r="186" spans="16:17" ht="12.75" customHeight="1" x14ac:dyDescent="0.2">
      <c r="P186" s="11" t="s">
        <v>274</v>
      </c>
      <c r="Q186" s="11"/>
    </row>
    <row r="187" spans="16:17" ht="12.75" customHeight="1" x14ac:dyDescent="0.2">
      <c r="P187" s="11" t="s">
        <v>235</v>
      </c>
      <c r="Q187" s="11"/>
    </row>
    <row r="188" spans="16:17" ht="12.75" customHeight="1" x14ac:dyDescent="0.2">
      <c r="P188" s="11" t="s">
        <v>173</v>
      </c>
      <c r="Q188" s="11"/>
    </row>
    <row r="189" spans="16:17" ht="12.75" customHeight="1" x14ac:dyDescent="0.2">
      <c r="P189" s="11" t="s">
        <v>518</v>
      </c>
      <c r="Q189" s="11"/>
    </row>
    <row r="190" spans="16:17" ht="12.75" customHeight="1" x14ac:dyDescent="0.2">
      <c r="P190" s="11" t="s">
        <v>275</v>
      </c>
      <c r="Q190" s="11"/>
    </row>
    <row r="191" spans="16:17" ht="12.75" customHeight="1" x14ac:dyDescent="0.2">
      <c r="P191" s="11" t="s">
        <v>28</v>
      </c>
      <c r="Q191" s="11"/>
    </row>
    <row r="192" spans="16:17" ht="12.75" customHeight="1" x14ac:dyDescent="0.2">
      <c r="P192" s="11" t="s">
        <v>518</v>
      </c>
      <c r="Q192" s="11"/>
    </row>
    <row r="193" spans="16:17" ht="12.75" customHeight="1" x14ac:dyDescent="0.2">
      <c r="P193" s="11" t="s">
        <v>252</v>
      </c>
      <c r="Q193" s="11"/>
    </row>
    <row r="194" spans="16:17" ht="12.75" customHeight="1" x14ac:dyDescent="0.2">
      <c r="P194" s="11" t="s">
        <v>78</v>
      </c>
      <c r="Q194" s="11"/>
    </row>
    <row r="195" spans="16:17" ht="12.75" customHeight="1" x14ac:dyDescent="0.2">
      <c r="P195" s="11" t="s">
        <v>195</v>
      </c>
      <c r="Q195" s="11"/>
    </row>
    <row r="196" spans="16:17" ht="12.75" customHeight="1" x14ac:dyDescent="0.2">
      <c r="P196" s="11" t="s">
        <v>276</v>
      </c>
      <c r="Q196" s="11"/>
    </row>
    <row r="197" spans="16:17" ht="12.75" customHeight="1" x14ac:dyDescent="0.2">
      <c r="P197" s="11" t="s">
        <v>72</v>
      </c>
      <c r="Q197" s="11"/>
    </row>
    <row r="198" spans="16:17" ht="12.75" customHeight="1" x14ac:dyDescent="0.2">
      <c r="P198" s="11" t="s">
        <v>173</v>
      </c>
      <c r="Q198" s="11"/>
    </row>
    <row r="199" spans="16:17" ht="12.75" customHeight="1" x14ac:dyDescent="0.2">
      <c r="P199" s="11" t="s">
        <v>232</v>
      </c>
      <c r="Q199" s="11"/>
    </row>
    <row r="200" spans="16:17" ht="12.75" customHeight="1" x14ac:dyDescent="0.2">
      <c r="P200" s="11" t="s">
        <v>181</v>
      </c>
      <c r="Q200" s="11"/>
    </row>
    <row r="201" spans="16:17" ht="12.75" customHeight="1" x14ac:dyDescent="0.2">
      <c r="P201" s="11" t="s">
        <v>96</v>
      </c>
      <c r="Q201" s="11"/>
    </row>
    <row r="202" spans="16:17" ht="12.75" customHeight="1" x14ac:dyDescent="0.2">
      <c r="P202" s="11" t="s">
        <v>156</v>
      </c>
      <c r="Q202" s="11"/>
    </row>
    <row r="203" spans="16:17" ht="12.75" customHeight="1" x14ac:dyDescent="0.2">
      <c r="P203" s="11" t="s">
        <v>277</v>
      </c>
      <c r="Q203" s="11"/>
    </row>
    <row r="204" spans="16:17" ht="12.75" customHeight="1" x14ac:dyDescent="0.2">
      <c r="P204" s="11" t="s">
        <v>95</v>
      </c>
      <c r="Q204" s="11"/>
    </row>
    <row r="205" spans="16:17" ht="12.75" customHeight="1" x14ac:dyDescent="0.2">
      <c r="P205" s="11" t="s">
        <v>507</v>
      </c>
      <c r="Q205" s="11"/>
    </row>
    <row r="206" spans="16:17" ht="12.75" customHeight="1" x14ac:dyDescent="0.2">
      <c r="P206" s="11" t="s">
        <v>278</v>
      </c>
      <c r="Q206" s="11"/>
    </row>
    <row r="207" spans="16:17" ht="12.75" customHeight="1" x14ac:dyDescent="0.2">
      <c r="P207" s="11" t="s">
        <v>258</v>
      </c>
      <c r="Q207" s="11"/>
    </row>
    <row r="208" spans="16:17" ht="12.75" customHeight="1" x14ac:dyDescent="0.2">
      <c r="P208" s="11" t="s">
        <v>270</v>
      </c>
      <c r="Q208" s="11"/>
    </row>
    <row r="209" spans="16:17" ht="12.75" customHeight="1" x14ac:dyDescent="0.2">
      <c r="P209" s="11" t="s">
        <v>95</v>
      </c>
      <c r="Q209" s="11"/>
    </row>
    <row r="210" spans="16:17" ht="12.75" customHeight="1" x14ac:dyDescent="0.2">
      <c r="P210" s="11" t="s">
        <v>279</v>
      </c>
      <c r="Q210" s="11"/>
    </row>
    <row r="211" spans="16:17" ht="12.75" customHeight="1" x14ac:dyDescent="0.2">
      <c r="P211" s="11" t="s">
        <v>90</v>
      </c>
      <c r="Q211" s="11"/>
    </row>
    <row r="212" spans="16:17" ht="12.75" customHeight="1" x14ac:dyDescent="0.2">
      <c r="P212" s="11" t="s">
        <v>280</v>
      </c>
      <c r="Q212" s="11"/>
    </row>
    <row r="213" spans="16:17" ht="12.75" customHeight="1" x14ac:dyDescent="0.2">
      <c r="P213" s="11" t="s">
        <v>281</v>
      </c>
      <c r="Q213" s="11"/>
    </row>
    <row r="214" spans="16:17" ht="12.75" customHeight="1" x14ac:dyDescent="0.2">
      <c r="P214" s="11" t="s">
        <v>56</v>
      </c>
      <c r="Q214" s="11"/>
    </row>
    <row r="215" spans="16:17" ht="12.75" customHeight="1" x14ac:dyDescent="0.2">
      <c r="P215" s="11" t="s">
        <v>282</v>
      </c>
      <c r="Q215" s="11"/>
    </row>
    <row r="216" spans="16:17" ht="12.75" customHeight="1" x14ac:dyDescent="0.2">
      <c r="P216" s="11" t="s">
        <v>90</v>
      </c>
      <c r="Q216" s="11"/>
    </row>
    <row r="217" spans="16:17" ht="12.75" customHeight="1" x14ac:dyDescent="0.2">
      <c r="P217" s="11" t="s">
        <v>283</v>
      </c>
      <c r="Q217" s="11"/>
    </row>
    <row r="218" spans="16:17" ht="12.75" customHeight="1" x14ac:dyDescent="0.2">
      <c r="P218" s="11" t="s">
        <v>279</v>
      </c>
      <c r="Q218" s="11"/>
    </row>
    <row r="219" spans="16:17" ht="12.75" customHeight="1" x14ac:dyDescent="0.2">
      <c r="P219" s="11" t="s">
        <v>284</v>
      </c>
      <c r="Q219" s="11"/>
    </row>
    <row r="220" spans="16:17" ht="12.75" customHeight="1" x14ac:dyDescent="0.2">
      <c r="P220" s="11" t="s">
        <v>285</v>
      </c>
      <c r="Q220" s="11"/>
    </row>
    <row r="221" spans="16:17" ht="12.75" customHeight="1" x14ac:dyDescent="0.2">
      <c r="P221" s="11" t="s">
        <v>99</v>
      </c>
      <c r="Q221" s="11"/>
    </row>
    <row r="222" spans="16:17" ht="12.75" customHeight="1" x14ac:dyDescent="0.2">
      <c r="P222" s="11" t="s">
        <v>96</v>
      </c>
      <c r="Q222" s="11"/>
    </row>
    <row r="223" spans="16:17" ht="12.75" customHeight="1" x14ac:dyDescent="0.2">
      <c r="P223" s="11" t="s">
        <v>501</v>
      </c>
      <c r="Q223" s="11"/>
    </row>
    <row r="224" spans="16:17" ht="12.75" customHeight="1" x14ac:dyDescent="0.2">
      <c r="P224" s="11" t="s">
        <v>286</v>
      </c>
      <c r="Q224" s="11"/>
    </row>
    <row r="225" spans="16:17" ht="12.75" customHeight="1" x14ac:dyDescent="0.2">
      <c r="P225" s="11"/>
      <c r="Q225" s="11"/>
    </row>
    <row r="226" spans="16:17" ht="12.75" customHeight="1" x14ac:dyDescent="0.2">
      <c r="P226" s="11" t="s">
        <v>287</v>
      </c>
      <c r="Q226" s="11"/>
    </row>
    <row r="227" spans="16:17" ht="12.75" customHeight="1" x14ac:dyDescent="0.2">
      <c r="P227" s="11" t="s">
        <v>254</v>
      </c>
      <c r="Q227" s="11"/>
    </row>
    <row r="228" spans="16:17" ht="12.75" customHeight="1" x14ac:dyDescent="0.2">
      <c r="P228" s="11"/>
      <c r="Q228" s="11"/>
    </row>
    <row r="229" spans="16:17" ht="12.75" customHeight="1" x14ac:dyDescent="0.2">
      <c r="P229" s="11"/>
      <c r="Q229" s="11"/>
    </row>
    <row r="230" spans="16:17" ht="12.75" customHeight="1" x14ac:dyDescent="0.2">
      <c r="P230" s="11" t="s">
        <v>258</v>
      </c>
      <c r="Q230" s="11"/>
    </row>
    <row r="231" spans="16:17" ht="12.75" customHeight="1" x14ac:dyDescent="0.2">
      <c r="P231" s="11" t="s">
        <v>258</v>
      </c>
      <c r="Q231" s="11"/>
    </row>
    <row r="232" spans="16:17" ht="12.75" customHeight="1" x14ac:dyDescent="0.2">
      <c r="P232" s="11"/>
      <c r="Q232" s="11"/>
    </row>
    <row r="233" spans="16:17" ht="12.75" customHeight="1" x14ac:dyDescent="0.2">
      <c r="P233" s="11" t="s">
        <v>288</v>
      </c>
      <c r="Q233" s="11"/>
    </row>
    <row r="234" spans="16:17" ht="12.75" customHeight="1" x14ac:dyDescent="0.2">
      <c r="P234" s="11" t="s">
        <v>240</v>
      </c>
      <c r="Q234" s="11"/>
    </row>
    <row r="235" spans="16:17" ht="12.75" customHeight="1" x14ac:dyDescent="0.2">
      <c r="P235" s="11"/>
      <c r="Q235" s="11"/>
    </row>
    <row r="236" spans="16:17" ht="12.75" customHeight="1" x14ac:dyDescent="0.2">
      <c r="P236" s="11" t="s">
        <v>28</v>
      </c>
      <c r="Q236" s="11"/>
    </row>
    <row r="237" spans="16:17" ht="12.75" customHeight="1" x14ac:dyDescent="0.2">
      <c r="P237" s="11"/>
      <c r="Q237" s="11"/>
    </row>
    <row r="238" spans="16:17" ht="12.75" customHeight="1" x14ac:dyDescent="0.2">
      <c r="P238" s="11" t="s">
        <v>501</v>
      </c>
      <c r="Q238" s="11"/>
    </row>
    <row r="239" spans="16:17" ht="12.75" customHeight="1" x14ac:dyDescent="0.2">
      <c r="P239" s="11"/>
      <c r="Q239" s="11"/>
    </row>
    <row r="240" spans="16:17" ht="12.75" customHeight="1" x14ac:dyDescent="0.2">
      <c r="P240" s="11" t="s">
        <v>90</v>
      </c>
      <c r="Q240" s="11"/>
    </row>
    <row r="241" spans="16:17" ht="12.75" customHeight="1" x14ac:dyDescent="0.2">
      <c r="P241" s="11" t="s">
        <v>289</v>
      </c>
      <c r="Q241" s="11"/>
    </row>
    <row r="242" spans="16:17" ht="12.75" customHeight="1" x14ac:dyDescent="0.2">
      <c r="P242" s="11" t="s">
        <v>93</v>
      </c>
      <c r="Q242" s="11"/>
    </row>
    <row r="243" spans="16:17" ht="12.75" customHeight="1" x14ac:dyDescent="0.2">
      <c r="P243" s="11" t="s">
        <v>290</v>
      </c>
      <c r="Q243" s="11"/>
    </row>
    <row r="244" spans="16:17" ht="12.75" customHeight="1" x14ac:dyDescent="0.2">
      <c r="P244" s="11" t="s">
        <v>127</v>
      </c>
      <c r="Q244" s="11"/>
    </row>
    <row r="245" spans="16:17" ht="12.75" customHeight="1" x14ac:dyDescent="0.2">
      <c r="P245" s="11"/>
      <c r="Q245" s="11"/>
    </row>
    <row r="246" spans="16:17" ht="12.75" customHeight="1" x14ac:dyDescent="0.2">
      <c r="P246" s="11" t="s">
        <v>256</v>
      </c>
      <c r="Q246" s="11"/>
    </row>
    <row r="247" spans="16:17" ht="12.75" customHeight="1" x14ac:dyDescent="0.2">
      <c r="P247" s="11" t="s">
        <v>256</v>
      </c>
      <c r="Q247" s="11"/>
    </row>
    <row r="248" spans="16:17" ht="12.75" customHeight="1" x14ac:dyDescent="0.2">
      <c r="P248" s="11" t="s">
        <v>90</v>
      </c>
      <c r="Q248" s="11"/>
    </row>
    <row r="249" spans="16:17" ht="12.75" customHeight="1" x14ac:dyDescent="0.2">
      <c r="P249" s="11"/>
      <c r="Q249" s="11"/>
    </row>
    <row r="250" spans="16:17" ht="12.75" customHeight="1" x14ac:dyDescent="0.2">
      <c r="P250" s="11" t="s">
        <v>291</v>
      </c>
      <c r="Q250" s="11"/>
    </row>
    <row r="251" spans="16:17" ht="12.75" customHeight="1" x14ac:dyDescent="0.2">
      <c r="P251" s="11"/>
      <c r="Q251" s="11"/>
    </row>
    <row r="252" spans="16:17" ht="12.75" customHeight="1" x14ac:dyDescent="0.2">
      <c r="P252" s="11" t="s">
        <v>118</v>
      </c>
      <c r="Q252" s="11"/>
    </row>
    <row r="253" spans="16:17" ht="12.75" customHeight="1" x14ac:dyDescent="0.2">
      <c r="P253" s="11" t="s">
        <v>292</v>
      </c>
      <c r="Q253" s="11"/>
    </row>
    <row r="254" spans="16:17" ht="12.75" customHeight="1" x14ac:dyDescent="0.2">
      <c r="P254" s="11" t="s">
        <v>99</v>
      </c>
      <c r="Q254" s="11"/>
    </row>
    <row r="255" spans="16:17" ht="12.75" customHeight="1" x14ac:dyDescent="0.2">
      <c r="P255" s="11" t="s">
        <v>293</v>
      </c>
      <c r="Q255" s="11"/>
    </row>
    <row r="256" spans="16:17" ht="12.75" customHeight="1" x14ac:dyDescent="0.2">
      <c r="P256" s="11" t="s">
        <v>127</v>
      </c>
      <c r="Q256" s="11"/>
    </row>
    <row r="257" spans="16:17" ht="12.75" customHeight="1" x14ac:dyDescent="0.2">
      <c r="P257" s="11"/>
      <c r="Q257" s="11"/>
    </row>
    <row r="258" spans="16:17" ht="12.75" customHeight="1" x14ac:dyDescent="0.2">
      <c r="P258" s="11" t="s">
        <v>195</v>
      </c>
      <c r="Q258" s="11"/>
    </row>
    <row r="259" spans="16:17" ht="12.75" customHeight="1" x14ac:dyDescent="0.2">
      <c r="P259" s="11"/>
      <c r="Q259" s="11"/>
    </row>
    <row r="260" spans="16:17" ht="12.75" customHeight="1" x14ac:dyDescent="0.2">
      <c r="P260" s="11" t="s">
        <v>277</v>
      </c>
      <c r="Q260" s="11"/>
    </row>
    <row r="261" spans="16:17" ht="12.75" customHeight="1" x14ac:dyDescent="0.2">
      <c r="P261" s="11"/>
      <c r="Q261" s="11"/>
    </row>
    <row r="262" spans="16:17" ht="12.75" customHeight="1" x14ac:dyDescent="0.2">
      <c r="P262" s="11" t="s">
        <v>72</v>
      </c>
      <c r="Q262" s="11"/>
    </row>
    <row r="263" spans="16:17" ht="12.75" customHeight="1" x14ac:dyDescent="0.2">
      <c r="P263" s="11"/>
      <c r="Q263" s="11"/>
    </row>
    <row r="264" spans="16:17" ht="12.75" customHeight="1" x14ac:dyDescent="0.2">
      <c r="P264" s="11" t="s">
        <v>104</v>
      </c>
      <c r="Q264" s="11"/>
    </row>
    <row r="265" spans="16:17" ht="12.75" customHeight="1" x14ac:dyDescent="0.2">
      <c r="P265" s="11"/>
      <c r="Q265" s="11"/>
    </row>
    <row r="266" spans="16:17" ht="12.75" customHeight="1" x14ac:dyDescent="0.2">
      <c r="P266" s="11" t="s">
        <v>127</v>
      </c>
      <c r="Q266" s="11"/>
    </row>
    <row r="267" spans="16:17" ht="12.75" customHeight="1" x14ac:dyDescent="0.2">
      <c r="P267" s="11" t="s">
        <v>90</v>
      </c>
      <c r="Q267" s="11"/>
    </row>
    <row r="268" spans="16:17" ht="12.75" customHeight="1" x14ac:dyDescent="0.2">
      <c r="P268" s="11"/>
      <c r="Q268" s="11"/>
    </row>
    <row r="269" spans="16:17" ht="12.75" customHeight="1" x14ac:dyDescent="0.2">
      <c r="P269" s="11"/>
      <c r="Q269" s="11"/>
    </row>
    <row r="270" spans="16:17" ht="12.75" customHeight="1" x14ac:dyDescent="0.2">
      <c r="P270" s="11"/>
      <c r="Q270" s="11"/>
    </row>
    <row r="271" spans="16:17" ht="12.75" customHeight="1" x14ac:dyDescent="0.2">
      <c r="P271" s="11"/>
      <c r="Q271" s="11"/>
    </row>
    <row r="272" spans="16:17" ht="12.75" customHeight="1" x14ac:dyDescent="0.2">
      <c r="P272" s="11" t="s">
        <v>96</v>
      </c>
      <c r="Q272" s="11"/>
    </row>
    <row r="273" spans="16:17" ht="12.75" customHeight="1" x14ac:dyDescent="0.2">
      <c r="P273" s="11" t="s">
        <v>507</v>
      </c>
      <c r="Q273" s="11"/>
    </row>
    <row r="274" spans="16:17" ht="12.75" customHeight="1" x14ac:dyDescent="0.2">
      <c r="P274" s="11" t="s">
        <v>294</v>
      </c>
      <c r="Q274" s="11"/>
    </row>
    <row r="275" spans="16:17" ht="12.75" customHeight="1" x14ac:dyDescent="0.2">
      <c r="P275" s="11" t="s">
        <v>231</v>
      </c>
      <c r="Q275" s="11"/>
    </row>
    <row r="276" spans="16:17" ht="12.75" customHeight="1" x14ac:dyDescent="0.2">
      <c r="P276" s="11" t="s">
        <v>501</v>
      </c>
      <c r="Q276" s="11"/>
    </row>
    <row r="277" spans="16:17" ht="12.75" customHeight="1" x14ac:dyDescent="0.2">
      <c r="P277" s="11"/>
      <c r="Q277" s="11"/>
    </row>
    <row r="278" spans="16:17" ht="12.75" customHeight="1" x14ac:dyDescent="0.2">
      <c r="P278" s="11"/>
      <c r="Q278" s="11"/>
    </row>
    <row r="279" spans="16:17" ht="12.75" customHeight="1" x14ac:dyDescent="0.2">
      <c r="P279" s="11"/>
      <c r="Q279" s="11"/>
    </row>
    <row r="280" spans="16:17" ht="12.75" customHeight="1" x14ac:dyDescent="0.2">
      <c r="P280" s="11"/>
      <c r="Q280" s="11"/>
    </row>
    <row r="281" spans="16:17" ht="12.75" customHeight="1" x14ac:dyDescent="0.2">
      <c r="P281" s="11" t="s">
        <v>295</v>
      </c>
      <c r="Q281" s="11"/>
    </row>
    <row r="282" spans="16:17" ht="12.75" customHeight="1" x14ac:dyDescent="0.2">
      <c r="P282" s="11"/>
      <c r="Q282" s="11"/>
    </row>
    <row r="283" spans="16:17" ht="12.75" customHeight="1" x14ac:dyDescent="0.2">
      <c r="P283" s="11"/>
      <c r="Q283" s="11"/>
    </row>
    <row r="284" spans="16:17" ht="12.75" customHeight="1" x14ac:dyDescent="0.2">
      <c r="P284" s="11" t="s">
        <v>256</v>
      </c>
      <c r="Q284" s="11"/>
    </row>
    <row r="285" spans="16:17" ht="12.75" customHeight="1" x14ac:dyDescent="0.2">
      <c r="P285" s="11" t="s">
        <v>296</v>
      </c>
      <c r="Q285" s="11"/>
    </row>
    <row r="286" spans="16:17" ht="12.75" customHeight="1" x14ac:dyDescent="0.2">
      <c r="P286" s="11" t="s">
        <v>96</v>
      </c>
      <c r="Q286" s="11"/>
    </row>
    <row r="287" spans="16:17" ht="12.75" customHeight="1" x14ac:dyDescent="0.2">
      <c r="P287" s="11"/>
      <c r="Q287" s="11"/>
    </row>
    <row r="288" spans="16:17" ht="12.75" customHeight="1" x14ac:dyDescent="0.2">
      <c r="P288" s="11" t="s">
        <v>297</v>
      </c>
      <c r="Q288" s="11"/>
    </row>
    <row r="289" spans="16:17" ht="12.75" customHeight="1" x14ac:dyDescent="0.2">
      <c r="P289" s="11" t="s">
        <v>298</v>
      </c>
      <c r="Q289" s="11"/>
    </row>
    <row r="290" spans="16:17" ht="12.75" customHeight="1" x14ac:dyDescent="0.2">
      <c r="P290" s="11" t="s">
        <v>299</v>
      </c>
      <c r="Q290" s="11"/>
    </row>
    <row r="291" spans="16:17" ht="12.75" customHeight="1" x14ac:dyDescent="0.2">
      <c r="P291" s="11"/>
      <c r="Q291" s="11"/>
    </row>
    <row r="292" spans="16:17" ht="12.75" customHeight="1" x14ac:dyDescent="0.2">
      <c r="P292" s="11" t="s">
        <v>96</v>
      </c>
      <c r="Q292" s="11"/>
    </row>
    <row r="293" spans="16:17" ht="12.75" customHeight="1" x14ac:dyDescent="0.2">
      <c r="P293" s="11"/>
      <c r="Q293" s="11"/>
    </row>
    <row r="294" spans="16:17" ht="12.75" customHeight="1" x14ac:dyDescent="0.2">
      <c r="P294" s="11" t="s">
        <v>300</v>
      </c>
      <c r="Q294" s="11"/>
    </row>
    <row r="295" spans="16:17" ht="12.75" customHeight="1" x14ac:dyDescent="0.2">
      <c r="P295" s="11"/>
      <c r="Q295" s="11"/>
    </row>
    <row r="296" spans="16:17" ht="12.75" customHeight="1" x14ac:dyDescent="0.2">
      <c r="P296" s="11" t="s">
        <v>181</v>
      </c>
      <c r="Q296" s="11"/>
    </row>
    <row r="297" spans="16:17" ht="12.75" customHeight="1" x14ac:dyDescent="0.2">
      <c r="P297" s="11" t="s">
        <v>93</v>
      </c>
      <c r="Q297" s="11"/>
    </row>
    <row r="298" spans="16:17" ht="12.75" customHeight="1" x14ac:dyDescent="0.2">
      <c r="P298" s="11" t="s">
        <v>228</v>
      </c>
      <c r="Q298" s="11"/>
    </row>
    <row r="299" spans="16:17" ht="12.75" customHeight="1" x14ac:dyDescent="0.2">
      <c r="P299" s="11"/>
      <c r="Q299" s="11"/>
    </row>
    <row r="300" spans="16:17" ht="12.75" customHeight="1" x14ac:dyDescent="0.2">
      <c r="P300" s="11"/>
      <c r="Q300" s="11"/>
    </row>
    <row r="301" spans="16:17" ht="12.75" customHeight="1" x14ac:dyDescent="0.2">
      <c r="P301" s="11"/>
      <c r="Q301" s="11"/>
    </row>
    <row r="302" spans="16:17" ht="12.75" customHeight="1" x14ac:dyDescent="0.2">
      <c r="P302" s="11" t="s">
        <v>301</v>
      </c>
      <c r="Q302" s="11"/>
    </row>
    <row r="303" spans="16:17" ht="12.75" customHeight="1" x14ac:dyDescent="0.2">
      <c r="P303" s="11" t="s">
        <v>69</v>
      </c>
      <c r="Q303" s="11"/>
    </row>
    <row r="304" spans="16:17" ht="12.75" customHeight="1" x14ac:dyDescent="0.2">
      <c r="P304" s="11" t="s">
        <v>96</v>
      </c>
      <c r="Q304" s="11"/>
    </row>
    <row r="305" spans="16:17" ht="12.75" customHeight="1" x14ac:dyDescent="0.2">
      <c r="P305" s="11"/>
      <c r="Q305" s="11"/>
    </row>
    <row r="306" spans="16:17" ht="12.75" customHeight="1" x14ac:dyDescent="0.2">
      <c r="P306" s="11"/>
      <c r="Q306" s="11"/>
    </row>
    <row r="307" spans="16:17" ht="12.75" customHeight="1" x14ac:dyDescent="0.2">
      <c r="P307" s="11"/>
      <c r="Q307" s="11"/>
    </row>
    <row r="308" spans="16:17" ht="12.75" customHeight="1" x14ac:dyDescent="0.2">
      <c r="P308" s="11" t="s">
        <v>269</v>
      </c>
      <c r="Q308" s="11"/>
    </row>
    <row r="309" spans="16:17" ht="12.75" customHeight="1" x14ac:dyDescent="0.2">
      <c r="P309" s="11" t="s">
        <v>302</v>
      </c>
      <c r="Q309" s="11"/>
    </row>
    <row r="310" spans="16:17" ht="12.75" customHeight="1" x14ac:dyDescent="0.2">
      <c r="P310" s="11"/>
      <c r="Q310" s="11"/>
    </row>
    <row r="311" spans="16:17" ht="12.75" customHeight="1" x14ac:dyDescent="0.2">
      <c r="P311" s="11" t="s">
        <v>238</v>
      </c>
      <c r="Q311" s="11"/>
    </row>
    <row r="312" spans="16:17" ht="12.75" customHeight="1" x14ac:dyDescent="0.2">
      <c r="P312" s="11"/>
      <c r="Q312" s="11"/>
    </row>
    <row r="313" spans="16:17" ht="12.75" customHeight="1" x14ac:dyDescent="0.2">
      <c r="P313" s="11" t="s">
        <v>269</v>
      </c>
      <c r="Q313" s="11"/>
    </row>
    <row r="314" spans="16:17" ht="12.75" customHeight="1" x14ac:dyDescent="0.2">
      <c r="P314" s="11" t="s">
        <v>501</v>
      </c>
      <c r="Q314" s="11"/>
    </row>
    <row r="315" spans="16:17" ht="12.75" customHeight="1" x14ac:dyDescent="0.2">
      <c r="P315" s="11" t="s">
        <v>501</v>
      </c>
      <c r="Q315" s="11"/>
    </row>
    <row r="316" spans="16:17" ht="12.75" customHeight="1" x14ac:dyDescent="0.2">
      <c r="P316" s="11" t="s">
        <v>205</v>
      </c>
      <c r="Q316" s="11"/>
    </row>
    <row r="317" spans="16:17" ht="12.75" customHeight="1" x14ac:dyDescent="0.2">
      <c r="P317" s="11" t="s">
        <v>90</v>
      </c>
      <c r="Q317" s="11"/>
    </row>
    <row r="318" spans="16:17" ht="12.75" customHeight="1" x14ac:dyDescent="0.2">
      <c r="P318" s="11"/>
      <c r="Q318" s="11"/>
    </row>
    <row r="319" spans="16:17" ht="12.75" customHeight="1" x14ac:dyDescent="0.2">
      <c r="P319" s="11"/>
      <c r="Q319" s="11"/>
    </row>
    <row r="320" spans="16:17" ht="12.75" customHeight="1" x14ac:dyDescent="0.2">
      <c r="P320" s="11" t="s">
        <v>104</v>
      </c>
      <c r="Q320" s="11"/>
    </row>
    <row r="321" spans="16:17" ht="12.75" customHeight="1" x14ac:dyDescent="0.2">
      <c r="P321" s="11"/>
      <c r="Q321" s="11"/>
    </row>
    <row r="322" spans="16:17" ht="12.75" customHeight="1" x14ac:dyDescent="0.2">
      <c r="P322" s="11" t="s">
        <v>96</v>
      </c>
      <c r="Q322" s="11"/>
    </row>
    <row r="323" spans="16:17" ht="12.75" customHeight="1" x14ac:dyDescent="0.2">
      <c r="P323" s="11"/>
      <c r="Q323" s="11"/>
    </row>
    <row r="324" spans="16:17" ht="12.75" customHeight="1" x14ac:dyDescent="0.2">
      <c r="P324" s="11"/>
      <c r="Q324" s="11"/>
    </row>
    <row r="325" spans="16:17" ht="12.75" customHeight="1" x14ac:dyDescent="0.2">
      <c r="P325" s="11"/>
      <c r="Q325" s="11"/>
    </row>
    <row r="326" spans="16:17" ht="12.75" customHeight="1" x14ac:dyDescent="0.2">
      <c r="P326" s="11" t="s">
        <v>72</v>
      </c>
      <c r="Q326" s="11"/>
    </row>
    <row r="327" spans="16:17" ht="12.75" customHeight="1" x14ac:dyDescent="0.2">
      <c r="P327" s="11" t="s">
        <v>99</v>
      </c>
      <c r="Q327" s="11"/>
    </row>
    <row r="328" spans="16:17" ht="12.75" customHeight="1" x14ac:dyDescent="0.2">
      <c r="P328" s="11" t="s">
        <v>271</v>
      </c>
      <c r="Q328" s="11"/>
    </row>
    <row r="329" spans="16:17" ht="12.75" customHeight="1" x14ac:dyDescent="0.2">
      <c r="P329" s="11"/>
      <c r="Q329" s="11"/>
    </row>
    <row r="330" spans="16:17" ht="12.75" customHeight="1" x14ac:dyDescent="0.2">
      <c r="P330" s="11" t="s">
        <v>279</v>
      </c>
      <c r="Q330" s="11"/>
    </row>
    <row r="331" spans="16:17" ht="12.75" customHeight="1" x14ac:dyDescent="0.2">
      <c r="P331" s="11"/>
      <c r="Q331" s="11"/>
    </row>
    <row r="332" spans="16:17" ht="12.75" customHeight="1" x14ac:dyDescent="0.2">
      <c r="P332" s="11" t="s">
        <v>223</v>
      </c>
      <c r="Q332" s="11"/>
    </row>
    <row r="333" spans="16:17" ht="12.75" customHeight="1" x14ac:dyDescent="0.2">
      <c r="P333" s="11"/>
      <c r="Q333" s="11"/>
    </row>
    <row r="334" spans="16:17" ht="12.75" customHeight="1" x14ac:dyDescent="0.2">
      <c r="P334" s="11" t="s">
        <v>275</v>
      </c>
      <c r="Q334" s="11"/>
    </row>
    <row r="335" spans="16:17" ht="12.75" customHeight="1" x14ac:dyDescent="0.2">
      <c r="P335" s="11" t="s">
        <v>303</v>
      </c>
      <c r="Q335" s="11"/>
    </row>
    <row r="336" spans="16:17" ht="12.75" customHeight="1" x14ac:dyDescent="0.2">
      <c r="P336" s="11" t="s">
        <v>304</v>
      </c>
      <c r="Q336" s="11"/>
    </row>
    <row r="337" spans="16:17" ht="12.75" customHeight="1" x14ac:dyDescent="0.2">
      <c r="P337" s="11"/>
      <c r="Q337" s="11"/>
    </row>
    <row r="338" spans="16:17" ht="12.75" customHeight="1" x14ac:dyDescent="0.2">
      <c r="P338" s="11" t="s">
        <v>93</v>
      </c>
      <c r="Q338" s="11"/>
    </row>
    <row r="339" spans="16:17" ht="12.75" customHeight="1" x14ac:dyDescent="0.2">
      <c r="P339" s="11"/>
      <c r="Q339" s="11"/>
    </row>
    <row r="340" spans="16:17" ht="12.75" customHeight="1" x14ac:dyDescent="0.2">
      <c r="P340" s="11" t="s">
        <v>305</v>
      </c>
      <c r="Q340" s="11"/>
    </row>
    <row r="341" spans="16:17" ht="12.75" customHeight="1" x14ac:dyDescent="0.2">
      <c r="P341" s="11"/>
      <c r="Q341" s="11"/>
    </row>
    <row r="342" spans="16:17" ht="12.75" customHeight="1" x14ac:dyDescent="0.2">
      <c r="P342" s="11" t="s">
        <v>168</v>
      </c>
      <c r="Q342" s="11"/>
    </row>
    <row r="343" spans="16:17" ht="12.75" customHeight="1" x14ac:dyDescent="0.2">
      <c r="P343" s="11"/>
      <c r="Q343" s="11"/>
    </row>
    <row r="344" spans="16:17" ht="12.75" customHeight="1" x14ac:dyDescent="0.2">
      <c r="P344" s="11" t="s">
        <v>306</v>
      </c>
      <c r="Q344" s="11"/>
    </row>
    <row r="345" spans="16:17" ht="12.75" customHeight="1" x14ac:dyDescent="0.2">
      <c r="P345" s="11" t="s">
        <v>104</v>
      </c>
      <c r="Q345" s="11"/>
    </row>
    <row r="346" spans="16:17" ht="12.75" customHeight="1" x14ac:dyDescent="0.2">
      <c r="P346" s="11"/>
      <c r="Q346" s="11"/>
    </row>
    <row r="347" spans="16:17" ht="12.75" customHeight="1" x14ac:dyDescent="0.2">
      <c r="P347" s="11"/>
      <c r="Q347" s="11"/>
    </row>
    <row r="348" spans="16:17" ht="12.75" customHeight="1" x14ac:dyDescent="0.2">
      <c r="P348" s="11" t="s">
        <v>137</v>
      </c>
      <c r="Q348" s="11"/>
    </row>
    <row r="349" spans="16:17" ht="12.75" customHeight="1" x14ac:dyDescent="0.2">
      <c r="P349" s="11"/>
      <c r="Q349" s="11"/>
    </row>
    <row r="350" spans="16:17" ht="12.75" customHeight="1" x14ac:dyDescent="0.2">
      <c r="P350" s="11" t="s">
        <v>254</v>
      </c>
      <c r="Q350" s="11"/>
    </row>
    <row r="351" spans="16:17" ht="12.75" customHeight="1" x14ac:dyDescent="0.2">
      <c r="P351" s="11"/>
      <c r="Q351" s="11"/>
    </row>
    <row r="352" spans="16:17" ht="12.75" customHeight="1" x14ac:dyDescent="0.2">
      <c r="P352" s="11" t="s">
        <v>307</v>
      </c>
      <c r="Q352" s="11"/>
    </row>
    <row r="353" spans="16:17" ht="12.75" customHeight="1" x14ac:dyDescent="0.2">
      <c r="P353" s="11"/>
      <c r="Q353" s="11"/>
    </row>
    <row r="354" spans="16:17" ht="12.75" customHeight="1" x14ac:dyDescent="0.2">
      <c r="P354" s="11" t="s">
        <v>284</v>
      </c>
      <c r="Q354" s="11"/>
    </row>
    <row r="355" spans="16:17" ht="12.75" customHeight="1" x14ac:dyDescent="0.2">
      <c r="P355" s="11" t="s">
        <v>308</v>
      </c>
      <c r="Q355" s="11"/>
    </row>
    <row r="356" spans="16:17" ht="12.75" customHeight="1" x14ac:dyDescent="0.2">
      <c r="P356" s="11" t="s">
        <v>309</v>
      </c>
      <c r="Q356" s="11"/>
    </row>
    <row r="357" spans="16:17" ht="12.75" customHeight="1" x14ac:dyDescent="0.2">
      <c r="P357" s="11" t="s">
        <v>310</v>
      </c>
      <c r="Q357" s="11"/>
    </row>
    <row r="358" spans="16:17" ht="12.75" customHeight="1" x14ac:dyDescent="0.2">
      <c r="P358" s="11" t="s">
        <v>186</v>
      </c>
      <c r="Q358" s="11"/>
    </row>
    <row r="359" spans="16:17" ht="12.75" customHeight="1" x14ac:dyDescent="0.2">
      <c r="P359" s="11"/>
      <c r="Q359" s="11"/>
    </row>
    <row r="360" spans="16:17" ht="12.75" customHeight="1" x14ac:dyDescent="0.2">
      <c r="P360" s="11" t="s">
        <v>311</v>
      </c>
      <c r="Q360" s="11"/>
    </row>
    <row r="361" spans="16:17" ht="12.75" customHeight="1" x14ac:dyDescent="0.2">
      <c r="P361" s="11" t="s">
        <v>240</v>
      </c>
      <c r="Q361" s="11"/>
    </row>
    <row r="362" spans="16:17" ht="12.75" customHeight="1" x14ac:dyDescent="0.2">
      <c r="P362" s="11" t="s">
        <v>205</v>
      </c>
      <c r="Q362" s="11"/>
    </row>
    <row r="363" spans="16:17" ht="12.75" customHeight="1" x14ac:dyDescent="0.2">
      <c r="P363" s="11" t="s">
        <v>312</v>
      </c>
      <c r="Q363" s="11"/>
    </row>
    <row r="364" spans="16:17" ht="12.75" customHeight="1" x14ac:dyDescent="0.2">
      <c r="P364" s="11" t="s">
        <v>60</v>
      </c>
      <c r="Q364" s="11"/>
    </row>
    <row r="365" spans="16:17" ht="12.75" customHeight="1" x14ac:dyDescent="0.2">
      <c r="P365" s="11" t="s">
        <v>290</v>
      </c>
      <c r="Q365" s="11"/>
    </row>
    <row r="366" spans="16:17" ht="12.75" customHeight="1" x14ac:dyDescent="0.2">
      <c r="P366" s="11" t="s">
        <v>93</v>
      </c>
      <c r="Q366" s="11"/>
    </row>
    <row r="367" spans="16:17" ht="12.75" customHeight="1" x14ac:dyDescent="0.2">
      <c r="P367" s="11" t="s">
        <v>93</v>
      </c>
      <c r="Q367" s="11"/>
    </row>
    <row r="368" spans="16:17" ht="12.75" customHeight="1" x14ac:dyDescent="0.2">
      <c r="P368" s="11" t="s">
        <v>72</v>
      </c>
      <c r="Q368" s="11"/>
    </row>
    <row r="369" spans="16:17" ht="12.75" customHeight="1" x14ac:dyDescent="0.2">
      <c r="P369" s="11" t="s">
        <v>205</v>
      </c>
      <c r="Q369" s="11"/>
    </row>
    <row r="370" spans="16:17" ht="12.75" customHeight="1" x14ac:dyDescent="0.2">
      <c r="P370" s="11" t="s">
        <v>518</v>
      </c>
      <c r="Q370" s="11"/>
    </row>
    <row r="371" spans="16:17" ht="12.75" customHeight="1" x14ac:dyDescent="0.2">
      <c r="P371" s="11" t="s">
        <v>313</v>
      </c>
      <c r="Q371" s="11"/>
    </row>
    <row r="372" spans="16:17" ht="12.75" customHeight="1" x14ac:dyDescent="0.2">
      <c r="P372" s="11"/>
      <c r="Q372" s="11"/>
    </row>
    <row r="373" spans="16:17" ht="12.75" customHeight="1" x14ac:dyDescent="0.2">
      <c r="P373" s="11" t="s">
        <v>216</v>
      </c>
      <c r="Q373" s="11"/>
    </row>
    <row r="374" spans="16:17" ht="12.75" customHeight="1" x14ac:dyDescent="0.2">
      <c r="P374" s="11" t="s">
        <v>314</v>
      </c>
      <c r="Q374" s="11"/>
    </row>
    <row r="375" spans="16:17" ht="12.75" customHeight="1" x14ac:dyDescent="0.2">
      <c r="P375" s="11" t="s">
        <v>315</v>
      </c>
      <c r="Q375" s="11"/>
    </row>
    <row r="376" spans="16:17" ht="12.75" customHeight="1" x14ac:dyDescent="0.2">
      <c r="P376" s="11"/>
      <c r="Q376" s="11"/>
    </row>
    <row r="377" spans="16:17" ht="12.75" customHeight="1" x14ac:dyDescent="0.2">
      <c r="P377" s="11" t="s">
        <v>56</v>
      </c>
      <c r="Q377" s="11"/>
    </row>
    <row r="378" spans="16:17" ht="12.75" customHeight="1" x14ac:dyDescent="0.2">
      <c r="P378" s="11" t="s">
        <v>72</v>
      </c>
      <c r="Q378" s="11"/>
    </row>
    <row r="379" spans="16:17" ht="12.75" customHeight="1" x14ac:dyDescent="0.2">
      <c r="P379" s="11"/>
      <c r="Q379" s="11"/>
    </row>
    <row r="380" spans="16:17" ht="12.75" customHeight="1" x14ac:dyDescent="0.2">
      <c r="P380" s="11"/>
      <c r="Q380" s="11"/>
    </row>
    <row r="381" spans="16:17" ht="12.75" customHeight="1" x14ac:dyDescent="0.2">
      <c r="P381" s="11"/>
      <c r="Q381" s="11"/>
    </row>
    <row r="382" spans="16:17" ht="12.75" customHeight="1" x14ac:dyDescent="0.2">
      <c r="P382" s="11"/>
      <c r="Q382" s="11"/>
    </row>
    <row r="383" spans="16:17" ht="12.75" customHeight="1" x14ac:dyDescent="0.2">
      <c r="P383" s="11"/>
      <c r="Q383" s="11"/>
    </row>
    <row r="384" spans="16:17" ht="12.75" customHeight="1" x14ac:dyDescent="0.2">
      <c r="P384" s="11"/>
      <c r="Q384" s="11"/>
    </row>
    <row r="385" spans="16:17" ht="12.75" customHeight="1" x14ac:dyDescent="0.2">
      <c r="P385" s="11" t="s">
        <v>173</v>
      </c>
      <c r="Q385" s="11"/>
    </row>
    <row r="386" spans="16:17" ht="12.75" customHeight="1" x14ac:dyDescent="0.2">
      <c r="P386" s="11" t="s">
        <v>316</v>
      </c>
      <c r="Q386" s="11"/>
    </row>
    <row r="387" spans="16:17" ht="12.75" customHeight="1" x14ac:dyDescent="0.2">
      <c r="P387" s="11" t="s">
        <v>317</v>
      </c>
      <c r="Q387" s="11"/>
    </row>
    <row r="388" spans="16:17" ht="12.75" customHeight="1" x14ac:dyDescent="0.2">
      <c r="P388" s="11" t="s">
        <v>294</v>
      </c>
      <c r="Q388" s="11"/>
    </row>
    <row r="389" spans="16:17" ht="12.75" customHeight="1" x14ac:dyDescent="0.2">
      <c r="P389" s="11"/>
      <c r="Q389" s="11"/>
    </row>
    <row r="390" spans="16:17" ht="12.75" customHeight="1" x14ac:dyDescent="0.2">
      <c r="P390" s="11" t="s">
        <v>318</v>
      </c>
      <c r="Q390" s="11"/>
    </row>
    <row r="391" spans="16:17" ht="12.75" customHeight="1" x14ac:dyDescent="0.2">
      <c r="P391" s="11"/>
      <c r="Q391" s="11"/>
    </row>
    <row r="392" spans="16:17" ht="12.75" customHeight="1" x14ac:dyDescent="0.2">
      <c r="P392" s="11" t="s">
        <v>518</v>
      </c>
      <c r="Q392" s="11"/>
    </row>
    <row r="393" spans="16:17" ht="12.75" customHeight="1" x14ac:dyDescent="0.2">
      <c r="P393" s="11" t="s">
        <v>319</v>
      </c>
      <c r="Q393" s="11"/>
    </row>
    <row r="394" spans="16:17" ht="12.75" customHeight="1" x14ac:dyDescent="0.2">
      <c r="P394" s="11"/>
      <c r="Q394" s="11"/>
    </row>
    <row r="395" spans="16:17" ht="12.75" customHeight="1" x14ac:dyDescent="0.2">
      <c r="P395" s="11"/>
      <c r="Q395" s="11"/>
    </row>
    <row r="396" spans="16:17" ht="12.75" customHeight="1" x14ac:dyDescent="0.2">
      <c r="P396" s="11" t="s">
        <v>243</v>
      </c>
      <c r="Q396" s="11"/>
    </row>
    <row r="397" spans="16:17" ht="12.75" customHeight="1" x14ac:dyDescent="0.2">
      <c r="P397" s="11" t="s">
        <v>463</v>
      </c>
      <c r="Q397" s="11"/>
    </row>
    <row r="398" spans="16:17" ht="12.75" customHeight="1" x14ac:dyDescent="0.2">
      <c r="P398" s="11" t="s">
        <v>320</v>
      </c>
      <c r="Q398" s="11"/>
    </row>
    <row r="399" spans="16:17" ht="12.75" customHeight="1" x14ac:dyDescent="0.2">
      <c r="P399" s="11" t="s">
        <v>99</v>
      </c>
      <c r="Q399" s="11"/>
    </row>
    <row r="400" spans="16:17" ht="12.75" customHeight="1" x14ac:dyDescent="0.2">
      <c r="P400" s="11" t="s">
        <v>127</v>
      </c>
      <c r="Q400" s="11"/>
    </row>
    <row r="401" spans="16:17" ht="12.75" customHeight="1" x14ac:dyDescent="0.2">
      <c r="P401" s="11"/>
      <c r="Q401" s="11"/>
    </row>
    <row r="402" spans="16:17" ht="12.75" customHeight="1" x14ac:dyDescent="0.2">
      <c r="P402" s="11" t="s">
        <v>240</v>
      </c>
      <c r="Q402" s="11"/>
    </row>
    <row r="403" spans="16:17" ht="12.75" customHeight="1" x14ac:dyDescent="0.2">
      <c r="P403" s="11" t="s">
        <v>277</v>
      </c>
      <c r="Q403" s="11"/>
    </row>
    <row r="404" spans="16:17" ht="12.75" customHeight="1" x14ac:dyDescent="0.2">
      <c r="P404" s="11"/>
      <c r="Q404" s="11"/>
    </row>
    <row r="405" spans="16:17" ht="12.75" customHeight="1" x14ac:dyDescent="0.2">
      <c r="P405" s="11"/>
      <c r="Q405" s="11"/>
    </row>
    <row r="406" spans="16:17" ht="12.75" customHeight="1" x14ac:dyDescent="0.2">
      <c r="P406" s="11" t="s">
        <v>93</v>
      </c>
      <c r="Q406" s="11"/>
    </row>
    <row r="407" spans="16:17" ht="12.75" customHeight="1" x14ac:dyDescent="0.2">
      <c r="P407" s="11"/>
      <c r="Q407" s="11"/>
    </row>
    <row r="408" spans="16:17" ht="12.75" customHeight="1" x14ac:dyDescent="0.2">
      <c r="P408" s="11"/>
      <c r="Q408" s="11"/>
    </row>
    <row r="409" spans="16:17" ht="12.75" customHeight="1" x14ac:dyDescent="0.2">
      <c r="P409" s="11" t="s">
        <v>321</v>
      </c>
      <c r="Q409" s="11"/>
    </row>
    <row r="410" spans="16:17" ht="12.75" customHeight="1" x14ac:dyDescent="0.2">
      <c r="P410" s="11" t="s">
        <v>313</v>
      </c>
      <c r="Q410" s="11"/>
    </row>
    <row r="411" spans="16:17" ht="12.75" customHeight="1" x14ac:dyDescent="0.2">
      <c r="P411" s="11" t="s">
        <v>463</v>
      </c>
      <c r="Q411" s="11"/>
    </row>
    <row r="412" spans="16:17" ht="12.75" customHeight="1" x14ac:dyDescent="0.2">
      <c r="P412" s="11" t="s">
        <v>242</v>
      </c>
      <c r="Q412" s="11"/>
    </row>
    <row r="413" spans="16:17" ht="12.75" customHeight="1" x14ac:dyDescent="0.2">
      <c r="P413" s="11"/>
      <c r="Q413" s="11"/>
    </row>
    <row r="414" spans="16:17" ht="12.75" customHeight="1" x14ac:dyDescent="0.2">
      <c r="P414" s="11" t="s">
        <v>322</v>
      </c>
      <c r="Q414" s="11"/>
    </row>
    <row r="415" spans="16:17" ht="12.75" customHeight="1" x14ac:dyDescent="0.2">
      <c r="P415" s="11" t="s">
        <v>501</v>
      </c>
      <c r="Q415" s="11"/>
    </row>
    <row r="416" spans="16:17" ht="12.75" customHeight="1" x14ac:dyDescent="0.2">
      <c r="P416" s="11"/>
      <c r="Q416" s="11"/>
    </row>
    <row r="417" spans="16:17" ht="12.75" customHeight="1" x14ac:dyDescent="0.2">
      <c r="P417" s="11" t="s">
        <v>254</v>
      </c>
      <c r="Q417" s="11"/>
    </row>
    <row r="418" spans="16:17" ht="12.75" customHeight="1" x14ac:dyDescent="0.2">
      <c r="P418" s="11"/>
      <c r="Q418" s="11"/>
    </row>
    <row r="419" spans="16:17" ht="12.75" customHeight="1" x14ac:dyDescent="0.2">
      <c r="P419" s="11"/>
      <c r="Q419" s="11"/>
    </row>
    <row r="420" spans="16:17" ht="12.75" customHeight="1" x14ac:dyDescent="0.2">
      <c r="P420" s="11" t="s">
        <v>90</v>
      </c>
      <c r="Q420" s="11"/>
    </row>
    <row r="421" spans="16:17" ht="12.75" customHeight="1" x14ac:dyDescent="0.2">
      <c r="P421" s="11" t="s">
        <v>323</v>
      </c>
      <c r="Q421" s="11"/>
    </row>
    <row r="422" spans="16:17" ht="12.75" customHeight="1" x14ac:dyDescent="0.2">
      <c r="P422" s="11" t="s">
        <v>273</v>
      </c>
      <c r="Q422" s="11"/>
    </row>
    <row r="423" spans="16:17" ht="12.75" customHeight="1" x14ac:dyDescent="0.2">
      <c r="P423" s="11"/>
      <c r="Q423" s="11"/>
    </row>
    <row r="424" spans="16:17" ht="12.75" customHeight="1" x14ac:dyDescent="0.2">
      <c r="P424" s="11"/>
      <c r="Q424" s="11"/>
    </row>
    <row r="425" spans="16:17" ht="12.75" customHeight="1" x14ac:dyDescent="0.2">
      <c r="P425" s="11" t="s">
        <v>501</v>
      </c>
      <c r="Q425" s="11"/>
    </row>
    <row r="426" spans="16:17" ht="12.75" customHeight="1" x14ac:dyDescent="0.2">
      <c r="P426" s="11"/>
      <c r="Q426" s="11"/>
    </row>
    <row r="427" spans="16:17" ht="12.75" customHeight="1" x14ac:dyDescent="0.2">
      <c r="P427" s="11" t="s">
        <v>324</v>
      </c>
      <c r="Q427" s="11"/>
    </row>
    <row r="428" spans="16:17" ht="12.75" customHeight="1" x14ac:dyDescent="0.2">
      <c r="P428" s="11" t="s">
        <v>90</v>
      </c>
      <c r="Q428" s="11"/>
    </row>
    <row r="429" spans="16:17" ht="12.75" customHeight="1" x14ac:dyDescent="0.2">
      <c r="P429" s="11"/>
      <c r="Q429" s="11"/>
    </row>
    <row r="430" spans="16:17" ht="12.75" customHeight="1" x14ac:dyDescent="0.2">
      <c r="P430" s="11" t="s">
        <v>325</v>
      </c>
      <c r="Q430" s="11"/>
    </row>
    <row r="431" spans="16:17" ht="12.75" customHeight="1" x14ac:dyDescent="0.2">
      <c r="P431" s="11"/>
      <c r="Q431" s="11"/>
    </row>
    <row r="432" spans="16:17" ht="12.75" customHeight="1" x14ac:dyDescent="0.2">
      <c r="P432" s="11" t="s">
        <v>234</v>
      </c>
      <c r="Q432" s="11"/>
    </row>
    <row r="433" spans="16:17" ht="12.75" customHeight="1" x14ac:dyDescent="0.2">
      <c r="P433" s="11" t="s">
        <v>96</v>
      </c>
      <c r="Q433" s="11"/>
    </row>
    <row r="434" spans="16:17" ht="12.75" customHeight="1" x14ac:dyDescent="0.2">
      <c r="P434" s="11" t="s">
        <v>93</v>
      </c>
      <c r="Q434" s="11"/>
    </row>
    <row r="435" spans="16:17" ht="12.75" customHeight="1" x14ac:dyDescent="0.2">
      <c r="P435" s="11"/>
      <c r="Q435" s="11"/>
    </row>
    <row r="436" spans="16:17" ht="12.75" customHeight="1" x14ac:dyDescent="0.2">
      <c r="P436" s="11"/>
      <c r="Q436" s="11"/>
    </row>
    <row r="437" spans="16:17" ht="12.75" customHeight="1" x14ac:dyDescent="0.2">
      <c r="P437" s="11" t="s">
        <v>289</v>
      </c>
      <c r="Q437" s="11"/>
    </row>
    <row r="438" spans="16:17" ht="12.75" customHeight="1" x14ac:dyDescent="0.2">
      <c r="P438" s="11" t="s">
        <v>326</v>
      </c>
      <c r="Q438" s="11"/>
    </row>
    <row r="439" spans="16:17" ht="12.75" customHeight="1" x14ac:dyDescent="0.2">
      <c r="P439" s="11" t="s">
        <v>252</v>
      </c>
      <c r="Q439" s="11"/>
    </row>
    <row r="440" spans="16:17" ht="12.75" customHeight="1" x14ac:dyDescent="0.2">
      <c r="P440" s="11" t="s">
        <v>256</v>
      </c>
      <c r="Q440" s="11"/>
    </row>
    <row r="441" spans="16:17" ht="12.75" customHeight="1" x14ac:dyDescent="0.2">
      <c r="P441" s="11"/>
      <c r="Q441" s="11"/>
    </row>
    <row r="442" spans="16:17" ht="12.75" customHeight="1" x14ac:dyDescent="0.2">
      <c r="P442" s="11" t="s">
        <v>254</v>
      </c>
      <c r="Q442" s="11"/>
    </row>
    <row r="443" spans="16:17" ht="12.75" customHeight="1" x14ac:dyDescent="0.2">
      <c r="P443" s="11"/>
      <c r="Q443" s="11"/>
    </row>
    <row r="444" spans="16:17" ht="12.75" customHeight="1" x14ac:dyDescent="0.2">
      <c r="P444" s="11" t="s">
        <v>90</v>
      </c>
      <c r="Q444" s="11"/>
    </row>
    <row r="445" spans="16:17" ht="12.75" customHeight="1" x14ac:dyDescent="0.2">
      <c r="P445" s="11" t="s">
        <v>269</v>
      </c>
      <c r="Q445" s="11"/>
    </row>
    <row r="446" spans="16:17" ht="12.75" customHeight="1" x14ac:dyDescent="0.2">
      <c r="P446" s="11" t="s">
        <v>241</v>
      </c>
      <c r="Q446" s="11"/>
    </row>
    <row r="447" spans="16:17" ht="12.75" customHeight="1" x14ac:dyDescent="0.2">
      <c r="P447" s="11" t="s">
        <v>218</v>
      </c>
      <c r="Q447" s="11"/>
    </row>
    <row r="448" spans="16:17" ht="12.75" customHeight="1" x14ac:dyDescent="0.2">
      <c r="P448" s="11" t="s">
        <v>327</v>
      </c>
      <c r="Q448" s="11"/>
    </row>
    <row r="449" spans="16:17" ht="12.75" customHeight="1" x14ac:dyDescent="0.2">
      <c r="P449" s="11" t="s">
        <v>328</v>
      </c>
      <c r="Q449" s="11"/>
    </row>
    <row r="450" spans="16:17" ht="12.75" customHeight="1" x14ac:dyDescent="0.2">
      <c r="P450" s="11" t="s">
        <v>329</v>
      </c>
      <c r="Q450" s="11"/>
    </row>
    <row r="451" spans="16:17" ht="12.75" customHeight="1" x14ac:dyDescent="0.2">
      <c r="P451" s="11"/>
      <c r="Q451" s="11"/>
    </row>
    <row r="452" spans="16:17" ht="12.75" customHeight="1" x14ac:dyDescent="0.2">
      <c r="P452" s="11"/>
      <c r="Q452" s="11"/>
    </row>
    <row r="453" spans="16:17" ht="12.75" customHeight="1" x14ac:dyDescent="0.2">
      <c r="P453" s="11"/>
      <c r="Q453" s="11"/>
    </row>
    <row r="454" spans="16:17" ht="12.75" customHeight="1" x14ac:dyDescent="0.2">
      <c r="P454" s="11" t="s">
        <v>90</v>
      </c>
      <c r="Q454" s="11"/>
    </row>
    <row r="455" spans="16:17" ht="12.75" customHeight="1" x14ac:dyDescent="0.2">
      <c r="P455" s="11" t="s">
        <v>95</v>
      </c>
      <c r="Q455" s="11"/>
    </row>
    <row r="456" spans="16:17" ht="12.75" customHeight="1" x14ac:dyDescent="0.2">
      <c r="P456" s="11"/>
      <c r="Q456" s="11"/>
    </row>
    <row r="457" spans="16:17" ht="12.75" customHeight="1" x14ac:dyDescent="0.2">
      <c r="P457" s="11" t="s">
        <v>330</v>
      </c>
      <c r="Q457" s="11"/>
    </row>
    <row r="458" spans="16:17" ht="12.75" customHeight="1" x14ac:dyDescent="0.2">
      <c r="P458" s="11" t="s">
        <v>286</v>
      </c>
      <c r="Q458" s="11"/>
    </row>
    <row r="459" spans="16:17" ht="12.75" customHeight="1" x14ac:dyDescent="0.2">
      <c r="P459" s="11" t="s">
        <v>256</v>
      </c>
      <c r="Q459" s="11"/>
    </row>
    <row r="460" spans="16:17" ht="12.75" customHeight="1" x14ac:dyDescent="0.2">
      <c r="P460" s="11"/>
      <c r="Q460" s="11"/>
    </row>
    <row r="461" spans="16:17" ht="12.75" customHeight="1" x14ac:dyDescent="0.2">
      <c r="P461" s="11"/>
      <c r="Q461" s="11"/>
    </row>
    <row r="462" spans="16:17" ht="12.75" customHeight="1" x14ac:dyDescent="0.2">
      <c r="P462" s="11" t="s">
        <v>93</v>
      </c>
      <c r="Q462" s="11"/>
    </row>
    <row r="463" spans="16:17" ht="12.75" customHeight="1" x14ac:dyDescent="0.2">
      <c r="P463" s="11"/>
      <c r="Q463" s="11"/>
    </row>
    <row r="464" spans="16:17" ht="12.75" customHeight="1" x14ac:dyDescent="0.2">
      <c r="P464" s="11" t="s">
        <v>501</v>
      </c>
      <c r="Q464" s="11"/>
    </row>
    <row r="465" spans="16:17" ht="12.75" customHeight="1" x14ac:dyDescent="0.2">
      <c r="P465" s="11"/>
      <c r="Q465" s="11"/>
    </row>
    <row r="466" spans="16:17" ht="12.75" customHeight="1" x14ac:dyDescent="0.2">
      <c r="P466" s="11"/>
      <c r="Q466" s="11"/>
    </row>
    <row r="467" spans="16:17" ht="12.75" customHeight="1" x14ac:dyDescent="0.2">
      <c r="P467" s="11"/>
      <c r="Q467" s="11"/>
    </row>
    <row r="468" spans="16:17" ht="12.75" customHeight="1" x14ac:dyDescent="0.2">
      <c r="P468" s="11" t="s">
        <v>313</v>
      </c>
      <c r="Q468" s="11"/>
    </row>
    <row r="469" spans="16:17" ht="12.75" customHeight="1" x14ac:dyDescent="0.2">
      <c r="P469" s="11" t="s">
        <v>331</v>
      </c>
      <c r="Q469" s="11"/>
    </row>
    <row r="470" spans="16:17" ht="12.75" customHeight="1" x14ac:dyDescent="0.2">
      <c r="P470" s="11" t="s">
        <v>332</v>
      </c>
      <c r="Q470" s="11"/>
    </row>
    <row r="471" spans="16:17" ht="12.75" customHeight="1" x14ac:dyDescent="0.2">
      <c r="P471" s="11"/>
      <c r="Q471" s="11"/>
    </row>
    <row r="472" spans="16:17" ht="12.75" customHeight="1" x14ac:dyDescent="0.2">
      <c r="P472" s="11" t="s">
        <v>333</v>
      </c>
      <c r="Q472" s="11"/>
    </row>
    <row r="473" spans="16:17" ht="12.75" customHeight="1" x14ac:dyDescent="0.2">
      <c r="P473" s="11"/>
      <c r="Q473" s="11"/>
    </row>
    <row r="474" spans="16:17" ht="12.75" customHeight="1" x14ac:dyDescent="0.2">
      <c r="P474" s="11" t="s">
        <v>90</v>
      </c>
      <c r="Q474" s="11"/>
    </row>
    <row r="475" spans="16:17" ht="12.75" customHeight="1" x14ac:dyDescent="0.2">
      <c r="P475" s="11" t="s">
        <v>501</v>
      </c>
      <c r="Q475" s="11"/>
    </row>
    <row r="476" spans="16:17" ht="12.75" customHeight="1" x14ac:dyDescent="0.2">
      <c r="P476" s="11"/>
      <c r="Q476" s="11"/>
    </row>
    <row r="477" spans="16:17" ht="12.75" customHeight="1" x14ac:dyDescent="0.2">
      <c r="P477" s="11" t="s">
        <v>93</v>
      </c>
      <c r="Q477" s="11"/>
    </row>
    <row r="478" spans="16:17" ht="12.75" customHeight="1" x14ac:dyDescent="0.2">
      <c r="P478" s="11"/>
      <c r="Q478" s="11"/>
    </row>
    <row r="479" spans="16:17" ht="12.75" customHeight="1" x14ac:dyDescent="0.2">
      <c r="P479" s="11" t="s">
        <v>90</v>
      </c>
      <c r="Q479" s="11"/>
    </row>
    <row r="480" spans="16:17" ht="12.75" customHeight="1" x14ac:dyDescent="0.2">
      <c r="P480" s="11"/>
      <c r="Q480" s="11"/>
    </row>
    <row r="481" spans="16:17" ht="12.75" customHeight="1" x14ac:dyDescent="0.2">
      <c r="P481" s="11" t="s">
        <v>234</v>
      </c>
      <c r="Q481" s="11"/>
    </row>
    <row r="482" spans="16:17" ht="12.75" customHeight="1" x14ac:dyDescent="0.2">
      <c r="P482" s="11"/>
      <c r="Q482" s="11"/>
    </row>
    <row r="483" spans="16:17" ht="12.75" customHeight="1" x14ac:dyDescent="0.2">
      <c r="P483" s="11" t="s">
        <v>334</v>
      </c>
      <c r="Q483" s="11"/>
    </row>
    <row r="484" spans="16:17" ht="12.75" customHeight="1" x14ac:dyDescent="0.2">
      <c r="P484" s="11"/>
      <c r="Q484" s="11"/>
    </row>
    <row r="485" spans="16:17" ht="12.75" customHeight="1" x14ac:dyDescent="0.2">
      <c r="P485" s="11" t="s">
        <v>335</v>
      </c>
      <c r="Q485" s="11"/>
    </row>
    <row r="486" spans="16:17" ht="12.75" customHeight="1" x14ac:dyDescent="0.2">
      <c r="P486" s="11" t="s">
        <v>336</v>
      </c>
      <c r="Q486" s="11"/>
    </row>
    <row r="487" spans="16:17" ht="12.75" customHeight="1" x14ac:dyDescent="0.2">
      <c r="P487" s="11"/>
      <c r="Q487" s="11"/>
    </row>
    <row r="488" spans="16:17" ht="12.75" customHeight="1" x14ac:dyDescent="0.2">
      <c r="P488" s="11" t="s">
        <v>117</v>
      </c>
      <c r="Q488" s="11"/>
    </row>
    <row r="489" spans="16:17" ht="12.75" customHeight="1" x14ac:dyDescent="0.2">
      <c r="P489" s="11"/>
      <c r="Q489" s="11"/>
    </row>
    <row r="490" spans="16:17" ht="12.75" customHeight="1" x14ac:dyDescent="0.2">
      <c r="P490" s="11"/>
      <c r="Q490" s="11"/>
    </row>
    <row r="491" spans="16:17" ht="12.75" customHeight="1" x14ac:dyDescent="0.2">
      <c r="P491" s="11" t="s">
        <v>181</v>
      </c>
      <c r="Q491" s="11"/>
    </row>
    <row r="492" spans="16:17" ht="12.75" customHeight="1" x14ac:dyDescent="0.2">
      <c r="P492" s="11"/>
      <c r="Q492" s="11"/>
    </row>
    <row r="493" spans="16:17" ht="12.75" customHeight="1" x14ac:dyDescent="0.2">
      <c r="P493" s="11" t="s">
        <v>337</v>
      </c>
      <c r="Q493" s="11"/>
    </row>
    <row r="494" spans="16:17" ht="12.75" customHeight="1" x14ac:dyDescent="0.2">
      <c r="P494" s="11" t="s">
        <v>501</v>
      </c>
      <c r="Q494" s="11"/>
    </row>
    <row r="495" spans="16:17" ht="12.75" customHeight="1" x14ac:dyDescent="0.2">
      <c r="P495" s="11" t="s">
        <v>258</v>
      </c>
      <c r="Q495" s="11"/>
    </row>
    <row r="496" spans="16:17" ht="12.75" customHeight="1" x14ac:dyDescent="0.2">
      <c r="P496" s="11"/>
      <c r="Q496" s="11"/>
    </row>
    <row r="497" spans="16:17" ht="12.75" customHeight="1" x14ac:dyDescent="0.2">
      <c r="P497" s="11" t="s">
        <v>334</v>
      </c>
      <c r="Q497" s="11"/>
    </row>
    <row r="498" spans="16:17" ht="12.75" customHeight="1" x14ac:dyDescent="0.2">
      <c r="P498" s="11" t="s">
        <v>93</v>
      </c>
      <c r="Q498" s="11"/>
    </row>
    <row r="499" spans="16:17" ht="12.75" customHeight="1" x14ac:dyDescent="0.2">
      <c r="P499" s="11"/>
      <c r="Q499" s="11"/>
    </row>
    <row r="500" spans="16:17" ht="12.75" customHeight="1" x14ac:dyDescent="0.2">
      <c r="P500" s="11" t="s">
        <v>338</v>
      </c>
      <c r="Q500" s="11"/>
    </row>
    <row r="501" spans="16:17" ht="12.75" customHeight="1" x14ac:dyDescent="0.2">
      <c r="P501" s="11" t="s">
        <v>218</v>
      </c>
      <c r="Q501" s="11"/>
    </row>
    <row r="502" spans="16:17" ht="12.75" customHeight="1" x14ac:dyDescent="0.2">
      <c r="P502" s="11" t="s">
        <v>279</v>
      </c>
      <c r="Q502" s="11"/>
    </row>
    <row r="503" spans="16:17" ht="12.75" customHeight="1" x14ac:dyDescent="0.2">
      <c r="P503" s="11"/>
      <c r="Q503" s="11"/>
    </row>
    <row r="504" spans="16:17" ht="12.75" customHeight="1" x14ac:dyDescent="0.2">
      <c r="P504" s="11" t="s">
        <v>243</v>
      </c>
      <c r="Q504" s="11"/>
    </row>
    <row r="505" spans="16:17" ht="12.75" customHeight="1" x14ac:dyDescent="0.2">
      <c r="P505" s="11"/>
      <c r="Q505" s="11"/>
    </row>
    <row r="506" spans="16:17" ht="12.75" customHeight="1" x14ac:dyDescent="0.2">
      <c r="P506" s="11" t="s">
        <v>277</v>
      </c>
      <c r="Q506" s="11"/>
    </row>
    <row r="507" spans="16:17" ht="12.75" customHeight="1" x14ac:dyDescent="0.2">
      <c r="P507" s="11"/>
      <c r="Q507" s="11"/>
    </row>
    <row r="508" spans="16:17" ht="12.75" customHeight="1" x14ac:dyDescent="0.2">
      <c r="P508" s="11" t="s">
        <v>339</v>
      </c>
      <c r="Q508" s="11"/>
    </row>
    <row r="509" spans="16:17" ht="12.75" customHeight="1" x14ac:dyDescent="0.2">
      <c r="P509" s="11"/>
      <c r="Q509" s="11"/>
    </row>
    <row r="510" spans="16:17" ht="12.75" customHeight="1" x14ac:dyDescent="0.2">
      <c r="P510" s="11" t="s">
        <v>230</v>
      </c>
      <c r="Q510" s="11"/>
    </row>
    <row r="511" spans="16:17" ht="12.75" customHeight="1" x14ac:dyDescent="0.2">
      <c r="P511" s="11" t="s">
        <v>340</v>
      </c>
      <c r="Q511" s="11"/>
    </row>
    <row r="512" spans="16:17" ht="12.75" customHeight="1" x14ac:dyDescent="0.2">
      <c r="P512" s="11" t="s">
        <v>95</v>
      </c>
      <c r="Q512" s="11"/>
    </row>
    <row r="513" spans="16:17" ht="12.75" customHeight="1" x14ac:dyDescent="0.2">
      <c r="P513" s="11" t="s">
        <v>156</v>
      </c>
      <c r="Q513" s="11"/>
    </row>
    <row r="514" spans="16:17" ht="12.75" customHeight="1" x14ac:dyDescent="0.2">
      <c r="P514" s="11" t="s">
        <v>96</v>
      </c>
      <c r="Q514" s="11"/>
    </row>
    <row r="515" spans="16:17" ht="12.75" customHeight="1" x14ac:dyDescent="0.2">
      <c r="P515" s="11" t="s">
        <v>507</v>
      </c>
      <c r="Q515" s="11"/>
    </row>
    <row r="516" spans="16:17" ht="12.75" customHeight="1" x14ac:dyDescent="0.2">
      <c r="P516" s="11" t="s">
        <v>117</v>
      </c>
      <c r="Q516" s="11"/>
    </row>
    <row r="517" spans="16:17" ht="12.75" customHeight="1" x14ac:dyDescent="0.2">
      <c r="P517" s="11" t="s">
        <v>227</v>
      </c>
      <c r="Q517" s="11"/>
    </row>
    <row r="518" spans="16:17" ht="12.75" customHeight="1" x14ac:dyDescent="0.2">
      <c r="P518" s="11" t="s">
        <v>341</v>
      </c>
      <c r="Q518" s="11"/>
    </row>
    <row r="519" spans="16:17" ht="12.75" customHeight="1" x14ac:dyDescent="0.2">
      <c r="P519" s="11"/>
      <c r="Q519" s="11"/>
    </row>
    <row r="520" spans="16:17" ht="12.75" customHeight="1" x14ac:dyDescent="0.2">
      <c r="P520" s="11"/>
      <c r="Q520" s="11"/>
    </row>
    <row r="521" spans="16:17" ht="12.75" customHeight="1" x14ac:dyDescent="0.2">
      <c r="P521" s="11" t="s">
        <v>28</v>
      </c>
      <c r="Q521" s="11"/>
    </row>
    <row r="522" spans="16:17" ht="12.75" customHeight="1" x14ac:dyDescent="0.2">
      <c r="P522" s="11"/>
      <c r="Q522" s="11"/>
    </row>
    <row r="523" spans="16:17" ht="12.75" customHeight="1" x14ac:dyDescent="0.2">
      <c r="P523" s="11" t="s">
        <v>256</v>
      </c>
      <c r="Q523" s="11"/>
    </row>
    <row r="524" spans="16:17" ht="12.75" customHeight="1" x14ac:dyDescent="0.2">
      <c r="P524" s="11"/>
      <c r="Q524" s="11"/>
    </row>
    <row r="525" spans="16:17" ht="12.75" customHeight="1" x14ac:dyDescent="0.2">
      <c r="P525" s="11" t="s">
        <v>342</v>
      </c>
      <c r="Q525" s="11"/>
    </row>
    <row r="526" spans="16:17" ht="12.75" customHeight="1" x14ac:dyDescent="0.2">
      <c r="P526" s="11" t="s">
        <v>205</v>
      </c>
      <c r="Q526" s="11"/>
    </row>
    <row r="527" spans="16:17" ht="12.75" customHeight="1" x14ac:dyDescent="0.2">
      <c r="P527" s="11" t="s">
        <v>216</v>
      </c>
      <c r="Q527" s="11"/>
    </row>
    <row r="528" spans="16:17" ht="12.75" customHeight="1" x14ac:dyDescent="0.2">
      <c r="P528" s="11"/>
      <c r="Q528" s="11"/>
    </row>
    <row r="529" spans="16:17" ht="12.75" customHeight="1" x14ac:dyDescent="0.2">
      <c r="P529" s="11"/>
      <c r="Q529" s="11"/>
    </row>
    <row r="530" spans="16:17" ht="12.75" customHeight="1" x14ac:dyDescent="0.2">
      <c r="P530" s="11" t="s">
        <v>501</v>
      </c>
      <c r="Q530" s="11"/>
    </row>
    <row r="531" spans="16:17" ht="12.75" customHeight="1" x14ac:dyDescent="0.2">
      <c r="P531" s="11"/>
      <c r="Q531" s="11"/>
    </row>
    <row r="532" spans="16:17" ht="12.75" customHeight="1" x14ac:dyDescent="0.2">
      <c r="P532" s="11" t="s">
        <v>60</v>
      </c>
      <c r="Q532" s="11"/>
    </row>
    <row r="533" spans="16:17" ht="12.75" customHeight="1" x14ac:dyDescent="0.2">
      <c r="P533" s="11" t="s">
        <v>232</v>
      </c>
      <c r="Q533" s="11"/>
    </row>
    <row r="534" spans="16:17" ht="12.75" customHeight="1" x14ac:dyDescent="0.2">
      <c r="P534" s="11"/>
      <c r="Q534" s="11"/>
    </row>
    <row r="535" spans="16:17" ht="12.75" customHeight="1" x14ac:dyDescent="0.2">
      <c r="P535" s="11"/>
      <c r="Q535" s="11"/>
    </row>
    <row r="536" spans="16:17" ht="12.75" customHeight="1" x14ac:dyDescent="0.2">
      <c r="P536" s="11"/>
      <c r="Q536" s="11"/>
    </row>
    <row r="537" spans="16:17" ht="12.75" customHeight="1" x14ac:dyDescent="0.2">
      <c r="P537" s="11"/>
      <c r="Q537" s="11"/>
    </row>
    <row r="538" spans="16:17" ht="12.75" customHeight="1" x14ac:dyDescent="0.2">
      <c r="P538" s="11" t="s">
        <v>319</v>
      </c>
      <c r="Q538" s="11"/>
    </row>
    <row r="539" spans="16:17" ht="12.75" customHeight="1" x14ac:dyDescent="0.2">
      <c r="P539" s="11" t="s">
        <v>518</v>
      </c>
      <c r="Q539" s="11"/>
    </row>
    <row r="540" spans="16:17" ht="12.75" customHeight="1" x14ac:dyDescent="0.2">
      <c r="P540" s="11" t="s">
        <v>343</v>
      </c>
      <c r="Q540" s="11"/>
    </row>
    <row r="541" spans="16:17" ht="12.75" customHeight="1" x14ac:dyDescent="0.2">
      <c r="P541" s="11"/>
      <c r="Q541" s="11"/>
    </row>
    <row r="542" spans="16:17" ht="12.75" customHeight="1" x14ac:dyDescent="0.2">
      <c r="P542" s="11" t="s">
        <v>344</v>
      </c>
      <c r="Q542" s="11"/>
    </row>
    <row r="543" spans="16:17" ht="12.75" customHeight="1" x14ac:dyDescent="0.2">
      <c r="P543" s="11"/>
      <c r="Q543" s="11"/>
    </row>
    <row r="544" spans="16:17" ht="12.75" customHeight="1" x14ac:dyDescent="0.2">
      <c r="P544" s="11" t="s">
        <v>226</v>
      </c>
      <c r="Q544" s="11"/>
    </row>
    <row r="545" spans="16:17" ht="12.75" customHeight="1" x14ac:dyDescent="0.2">
      <c r="P545" s="11" t="s">
        <v>181</v>
      </c>
      <c r="Q545" s="11"/>
    </row>
    <row r="546" spans="16:17" ht="12.75" customHeight="1" x14ac:dyDescent="0.2">
      <c r="P546" s="11" t="s">
        <v>296</v>
      </c>
      <c r="Q546" s="11"/>
    </row>
    <row r="547" spans="16:17" ht="12.75" customHeight="1" x14ac:dyDescent="0.2">
      <c r="P547" s="11"/>
      <c r="Q547" s="11"/>
    </row>
    <row r="548" spans="16:17" ht="12.75" customHeight="1" x14ac:dyDescent="0.2">
      <c r="P548" s="11" t="s">
        <v>345</v>
      </c>
      <c r="Q548" s="11"/>
    </row>
    <row r="549" spans="16:17" ht="12.75" customHeight="1" x14ac:dyDescent="0.2">
      <c r="P549" s="11" t="s">
        <v>241</v>
      </c>
      <c r="Q549" s="11"/>
    </row>
    <row r="550" spans="16:17" ht="12.75" customHeight="1" x14ac:dyDescent="0.2">
      <c r="P550" s="11" t="s">
        <v>90</v>
      </c>
      <c r="Q550" s="11"/>
    </row>
    <row r="551" spans="16:17" ht="12.75" customHeight="1" x14ac:dyDescent="0.2">
      <c r="P551" s="11"/>
      <c r="Q551" s="11"/>
    </row>
    <row r="552" spans="16:17" ht="12.75" customHeight="1" x14ac:dyDescent="0.2">
      <c r="P552" s="11"/>
      <c r="Q552" s="11"/>
    </row>
    <row r="553" spans="16:17" ht="12.75" customHeight="1" x14ac:dyDescent="0.2">
      <c r="P553" s="11" t="s">
        <v>346</v>
      </c>
      <c r="Q553" s="11"/>
    </row>
    <row r="554" spans="16:17" ht="12.75" customHeight="1" x14ac:dyDescent="0.2">
      <c r="P554" s="11" t="s">
        <v>251</v>
      </c>
      <c r="Q554" s="11"/>
    </row>
    <row r="555" spans="16:17" ht="12.75" customHeight="1" x14ac:dyDescent="0.2">
      <c r="P555" s="11"/>
      <c r="Q555" s="11"/>
    </row>
    <row r="556" spans="16:17" ht="12.75" customHeight="1" x14ac:dyDescent="0.2">
      <c r="P556" s="11" t="s">
        <v>347</v>
      </c>
      <c r="Q556" s="11"/>
    </row>
    <row r="557" spans="16:17" ht="12.75" customHeight="1" x14ac:dyDescent="0.2">
      <c r="P557" s="11" t="s">
        <v>226</v>
      </c>
      <c r="Q557" s="11"/>
    </row>
    <row r="558" spans="16:17" ht="12.75" customHeight="1" x14ac:dyDescent="0.2">
      <c r="P558" s="11" t="s">
        <v>270</v>
      </c>
      <c r="Q558" s="11"/>
    </row>
    <row r="559" spans="16:17" ht="12.75" customHeight="1" x14ac:dyDescent="0.2">
      <c r="P559" s="11" t="s">
        <v>348</v>
      </c>
      <c r="Q559" s="11"/>
    </row>
    <row r="560" spans="16:17" ht="12.75" customHeight="1" x14ac:dyDescent="0.2">
      <c r="P560" s="11" t="s">
        <v>117</v>
      </c>
      <c r="Q560" s="11"/>
    </row>
    <row r="561" spans="16:17" ht="12.75" customHeight="1" x14ac:dyDescent="0.2">
      <c r="P561" s="11" t="s">
        <v>277</v>
      </c>
      <c r="Q561" s="11"/>
    </row>
    <row r="562" spans="16:17" ht="12.75" customHeight="1" x14ac:dyDescent="0.2">
      <c r="P562" s="11" t="s">
        <v>156</v>
      </c>
      <c r="Q562" s="11"/>
    </row>
    <row r="563" spans="16:17" ht="12.75" customHeight="1" x14ac:dyDescent="0.2">
      <c r="P563" s="11" t="s">
        <v>349</v>
      </c>
      <c r="Q563" s="11"/>
    </row>
    <row r="564" spans="16:17" ht="12.75" customHeight="1" x14ac:dyDescent="0.2">
      <c r="P564" s="11"/>
      <c r="Q564" s="11"/>
    </row>
    <row r="565" spans="16:17" ht="12.75" customHeight="1" x14ac:dyDescent="0.2">
      <c r="P565" s="11" t="s">
        <v>319</v>
      </c>
      <c r="Q565" s="11"/>
    </row>
    <row r="566" spans="16:17" ht="12.75" customHeight="1" x14ac:dyDescent="0.2">
      <c r="P566" s="11" t="s">
        <v>104</v>
      </c>
      <c r="Q566" s="11"/>
    </row>
    <row r="567" spans="16:17" ht="12.75" customHeight="1" x14ac:dyDescent="0.2">
      <c r="P567" s="11" t="s">
        <v>510</v>
      </c>
      <c r="Q567" s="11"/>
    </row>
    <row r="568" spans="16:17" ht="12.75" customHeight="1" x14ac:dyDescent="0.2">
      <c r="P568" s="11" t="s">
        <v>308</v>
      </c>
      <c r="Q568" s="11"/>
    </row>
    <row r="569" spans="16:17" ht="12.75" customHeight="1" x14ac:dyDescent="0.2">
      <c r="P569" s="11" t="s">
        <v>350</v>
      </c>
      <c r="Q569" s="11"/>
    </row>
    <row r="570" spans="16:17" ht="12.75" customHeight="1" x14ac:dyDescent="0.2">
      <c r="P570" s="11" t="s">
        <v>326</v>
      </c>
      <c r="Q570" s="11"/>
    </row>
    <row r="571" spans="16:17" ht="12.75" customHeight="1" x14ac:dyDescent="0.2">
      <c r="P571" s="11" t="s">
        <v>351</v>
      </c>
      <c r="Q571" s="11"/>
    </row>
    <row r="572" spans="16:17" ht="12.75" customHeight="1" x14ac:dyDescent="0.2">
      <c r="P572" s="11"/>
      <c r="Q572" s="11"/>
    </row>
    <row r="573" spans="16:17" ht="12.75" customHeight="1" x14ac:dyDescent="0.2">
      <c r="P573" s="11"/>
      <c r="Q573" s="11"/>
    </row>
    <row r="574" spans="16:17" ht="12.75" customHeight="1" x14ac:dyDescent="0.2">
      <c r="P574" s="11"/>
      <c r="Q574" s="11"/>
    </row>
    <row r="575" spans="16:17" ht="12.75" customHeight="1" x14ac:dyDescent="0.2">
      <c r="P575" s="11"/>
      <c r="Q575" s="11"/>
    </row>
    <row r="576" spans="16:17" ht="12.75" customHeight="1" x14ac:dyDescent="0.2">
      <c r="P576" s="11"/>
      <c r="Q576" s="11"/>
    </row>
    <row r="577" spans="16:17" ht="12.75" customHeight="1" x14ac:dyDescent="0.2">
      <c r="P577" s="11"/>
      <c r="Q577" s="11"/>
    </row>
    <row r="578" spans="16:17" ht="12.75" customHeight="1" x14ac:dyDescent="0.2">
      <c r="P578" s="11" t="s">
        <v>56</v>
      </c>
      <c r="Q578" s="11"/>
    </row>
    <row r="579" spans="16:17" ht="12.75" customHeight="1" x14ac:dyDescent="0.2">
      <c r="P579" s="11" t="s">
        <v>352</v>
      </c>
      <c r="Q579" s="11"/>
    </row>
    <row r="580" spans="16:17" ht="12.75" customHeight="1" x14ac:dyDescent="0.2">
      <c r="P580" s="11"/>
      <c r="Q580" s="11"/>
    </row>
    <row r="581" spans="16:17" ht="12.75" customHeight="1" x14ac:dyDescent="0.2">
      <c r="P581" s="11"/>
      <c r="Q581" s="11"/>
    </row>
    <row r="582" spans="16:17" ht="12.75" customHeight="1" x14ac:dyDescent="0.2">
      <c r="P582" s="11"/>
      <c r="Q582" s="11"/>
    </row>
    <row r="583" spans="16:17" ht="12.75" customHeight="1" x14ac:dyDescent="0.2">
      <c r="P583" s="11"/>
      <c r="Q583" s="11"/>
    </row>
    <row r="584" spans="16:17" ht="12.75" customHeight="1" x14ac:dyDescent="0.2">
      <c r="P584" s="11"/>
      <c r="Q584" s="11"/>
    </row>
    <row r="585" spans="16:17" ht="12.75" customHeight="1" x14ac:dyDescent="0.2">
      <c r="P585" s="11" t="s">
        <v>62</v>
      </c>
      <c r="Q585" s="11"/>
    </row>
    <row r="586" spans="16:17" ht="12.75" customHeight="1" x14ac:dyDescent="0.2">
      <c r="P586" s="11" t="s">
        <v>240</v>
      </c>
      <c r="Q586" s="11"/>
    </row>
    <row r="587" spans="16:17" ht="12.75" customHeight="1" x14ac:dyDescent="0.2">
      <c r="P587" s="11"/>
      <c r="Q587" s="11"/>
    </row>
    <row r="588" spans="16:17" ht="12.75" customHeight="1" x14ac:dyDescent="0.2">
      <c r="P588" s="11"/>
      <c r="Q588" s="11"/>
    </row>
    <row r="589" spans="16:17" ht="12.75" customHeight="1" x14ac:dyDescent="0.2">
      <c r="P589" s="11" t="s">
        <v>104</v>
      </c>
      <c r="Q589" s="11"/>
    </row>
    <row r="590" spans="16:17" ht="12.75" customHeight="1" x14ac:dyDescent="0.2">
      <c r="P590" s="11" t="s">
        <v>115</v>
      </c>
      <c r="Q590" s="11"/>
    </row>
    <row r="591" spans="16:17" ht="12.75" customHeight="1" x14ac:dyDescent="0.2">
      <c r="P591" s="11" t="s">
        <v>168</v>
      </c>
      <c r="Q591" s="11"/>
    </row>
    <row r="592" spans="16:17" ht="12.75" customHeight="1" x14ac:dyDescent="0.2">
      <c r="P592" s="11"/>
      <c r="Q592" s="11"/>
    </row>
    <row r="593" spans="16:17" ht="12.75" customHeight="1" x14ac:dyDescent="0.2">
      <c r="P593" s="11"/>
      <c r="Q593" s="11"/>
    </row>
    <row r="594" spans="16:17" ht="12.75" customHeight="1" x14ac:dyDescent="0.2">
      <c r="P594" s="11" t="s">
        <v>353</v>
      </c>
      <c r="Q594" s="11"/>
    </row>
    <row r="595" spans="16:17" ht="12.75" customHeight="1" x14ac:dyDescent="0.2">
      <c r="P595" s="11"/>
      <c r="Q595" s="11"/>
    </row>
    <row r="596" spans="16:17" ht="12.75" customHeight="1" x14ac:dyDescent="0.2">
      <c r="P596" s="11"/>
      <c r="Q596" s="11"/>
    </row>
    <row r="597" spans="16:17" ht="12.75" customHeight="1" x14ac:dyDescent="0.2">
      <c r="P597" s="11" t="s">
        <v>298</v>
      </c>
      <c r="Q597" s="11"/>
    </row>
    <row r="598" spans="16:17" ht="12.75" customHeight="1" x14ac:dyDescent="0.2">
      <c r="P598" s="11" t="s">
        <v>118</v>
      </c>
      <c r="Q598" s="11"/>
    </row>
    <row r="599" spans="16:17" ht="12.75" customHeight="1" x14ac:dyDescent="0.2">
      <c r="P599" s="11" t="s">
        <v>354</v>
      </c>
      <c r="Q599" s="11"/>
    </row>
    <row r="600" spans="16:17" ht="12.75" customHeight="1" x14ac:dyDescent="0.2">
      <c r="P600" s="11"/>
      <c r="Q600" s="11"/>
    </row>
    <row r="601" spans="16:17" ht="12.75" customHeight="1" x14ac:dyDescent="0.2">
      <c r="P601" s="11" t="s">
        <v>181</v>
      </c>
      <c r="Q601" s="11"/>
    </row>
    <row r="602" spans="16:17" ht="12.75" customHeight="1" x14ac:dyDescent="0.2">
      <c r="P602" s="11"/>
      <c r="Q602" s="11"/>
    </row>
    <row r="603" spans="16:17" ht="12.75" customHeight="1" x14ac:dyDescent="0.2">
      <c r="P603" s="11" t="s">
        <v>232</v>
      </c>
      <c r="Q603" s="11"/>
    </row>
    <row r="604" spans="16:17" ht="12.75" customHeight="1" x14ac:dyDescent="0.2">
      <c r="P604" s="11"/>
      <c r="Q604" s="11"/>
    </row>
    <row r="605" spans="16:17" ht="12.75" customHeight="1" x14ac:dyDescent="0.2">
      <c r="P605" s="11" t="s">
        <v>501</v>
      </c>
      <c r="Q605" s="11"/>
    </row>
    <row r="606" spans="16:17" ht="12.75" customHeight="1" x14ac:dyDescent="0.2">
      <c r="P606" s="11" t="s">
        <v>84</v>
      </c>
      <c r="Q606" s="11"/>
    </row>
    <row r="607" spans="16:17" ht="12.75" customHeight="1" x14ac:dyDescent="0.2">
      <c r="P607" s="11" t="s">
        <v>72</v>
      </c>
      <c r="Q607" s="11"/>
    </row>
    <row r="608" spans="16:17" ht="12.75" customHeight="1" x14ac:dyDescent="0.2">
      <c r="P608" s="11"/>
      <c r="Q608" s="11"/>
    </row>
    <row r="609" spans="16:17" ht="12.75" customHeight="1" x14ac:dyDescent="0.2">
      <c r="P609" s="11"/>
      <c r="Q609" s="11"/>
    </row>
    <row r="610" spans="16:17" ht="12.75" customHeight="1" x14ac:dyDescent="0.2">
      <c r="P610" s="11" t="s">
        <v>355</v>
      </c>
      <c r="Q610" s="11"/>
    </row>
    <row r="611" spans="16:17" ht="12.75" customHeight="1" x14ac:dyDescent="0.2">
      <c r="P611" s="11" t="s">
        <v>356</v>
      </c>
      <c r="Q611" s="11"/>
    </row>
    <row r="612" spans="16:17" ht="12.75" customHeight="1" x14ac:dyDescent="0.2">
      <c r="P612" s="11"/>
      <c r="Q612" s="11"/>
    </row>
    <row r="613" spans="16:17" ht="12.75" customHeight="1" x14ac:dyDescent="0.2">
      <c r="P613" s="11" t="s">
        <v>351</v>
      </c>
      <c r="Q613" s="11"/>
    </row>
    <row r="614" spans="16:17" ht="12.75" customHeight="1" x14ac:dyDescent="0.2">
      <c r="P614" s="11" t="s">
        <v>256</v>
      </c>
      <c r="Q614" s="11"/>
    </row>
    <row r="615" spans="16:17" ht="12.75" customHeight="1" x14ac:dyDescent="0.2">
      <c r="P615" s="11" t="s">
        <v>464</v>
      </c>
      <c r="Q615" s="11"/>
    </row>
    <row r="616" spans="16:17" ht="12.75" customHeight="1" x14ac:dyDescent="0.2">
      <c r="P616" s="11" t="s">
        <v>72</v>
      </c>
      <c r="Q616" s="11"/>
    </row>
    <row r="617" spans="16:17" ht="12.75" customHeight="1" x14ac:dyDescent="0.2">
      <c r="P617" s="11"/>
      <c r="Q617" s="11"/>
    </row>
    <row r="618" spans="16:17" ht="12.75" customHeight="1" x14ac:dyDescent="0.2">
      <c r="P618" s="11" t="s">
        <v>104</v>
      </c>
      <c r="Q618" s="11"/>
    </row>
    <row r="619" spans="16:17" ht="12.75" customHeight="1" x14ac:dyDescent="0.2">
      <c r="P619" s="11" t="s">
        <v>227</v>
      </c>
      <c r="Q619" s="11"/>
    </row>
    <row r="620" spans="16:17" ht="12.75" customHeight="1" x14ac:dyDescent="0.2">
      <c r="P620" s="11" t="s">
        <v>93</v>
      </c>
      <c r="Q620" s="11"/>
    </row>
    <row r="621" spans="16:17" ht="12.75" customHeight="1" x14ac:dyDescent="0.2">
      <c r="P621" s="11"/>
      <c r="Q621" s="11"/>
    </row>
    <row r="622" spans="16:17" ht="12.75" customHeight="1" x14ac:dyDescent="0.2">
      <c r="P622" s="11" t="s">
        <v>286</v>
      </c>
      <c r="Q622" s="11"/>
    </row>
    <row r="623" spans="16:17" ht="12.75" customHeight="1" x14ac:dyDescent="0.2">
      <c r="P623" s="11"/>
      <c r="Q623" s="11"/>
    </row>
    <row r="624" spans="16:17" ht="12.75" customHeight="1" x14ac:dyDescent="0.2">
      <c r="P624" s="11" t="s">
        <v>357</v>
      </c>
      <c r="Q624" s="11"/>
    </row>
    <row r="625" spans="16:17" ht="12.75" customHeight="1" x14ac:dyDescent="0.2">
      <c r="P625" s="11"/>
      <c r="Q625" s="11"/>
    </row>
    <row r="626" spans="16:17" ht="12.75" customHeight="1" x14ac:dyDescent="0.2">
      <c r="P626" s="11"/>
      <c r="Q626" s="11"/>
    </row>
    <row r="627" spans="16:17" ht="12.75" customHeight="1" x14ac:dyDescent="0.2">
      <c r="P627" s="11"/>
      <c r="Q627" s="11"/>
    </row>
    <row r="628" spans="16:17" ht="12.75" customHeight="1" x14ac:dyDescent="0.2">
      <c r="P628" s="11" t="s">
        <v>358</v>
      </c>
      <c r="Q628" s="11"/>
    </row>
    <row r="629" spans="16:17" ht="12.75" customHeight="1" x14ac:dyDescent="0.2">
      <c r="P629" s="11" t="s">
        <v>275</v>
      </c>
      <c r="Q629" s="11"/>
    </row>
    <row r="630" spans="16:17" ht="12.75" customHeight="1" x14ac:dyDescent="0.2">
      <c r="P630" s="11" t="s">
        <v>501</v>
      </c>
      <c r="Q630" s="11"/>
    </row>
    <row r="631" spans="16:17" ht="12.75" customHeight="1" x14ac:dyDescent="0.2">
      <c r="P631" s="11" t="s">
        <v>359</v>
      </c>
      <c r="Q631" s="11"/>
    </row>
    <row r="632" spans="16:17" ht="12.75" customHeight="1" x14ac:dyDescent="0.2">
      <c r="P632" s="11" t="s">
        <v>99</v>
      </c>
      <c r="Q632" s="11"/>
    </row>
    <row r="633" spans="16:17" ht="12.75" customHeight="1" x14ac:dyDescent="0.2">
      <c r="P633" s="11" t="s">
        <v>254</v>
      </c>
      <c r="Q633" s="11"/>
    </row>
    <row r="634" spans="16:17" ht="12.75" customHeight="1" x14ac:dyDescent="0.2">
      <c r="P634" s="11" t="s">
        <v>93</v>
      </c>
      <c r="Q634" s="11"/>
    </row>
    <row r="635" spans="16:17" ht="12.75" customHeight="1" x14ac:dyDescent="0.2">
      <c r="P635" s="11" t="s">
        <v>238</v>
      </c>
      <c r="Q635" s="11"/>
    </row>
    <row r="636" spans="16:17" ht="12.75" customHeight="1" x14ac:dyDescent="0.2">
      <c r="P636" s="11" t="s">
        <v>229</v>
      </c>
      <c r="Q636" s="11"/>
    </row>
    <row r="637" spans="16:17" ht="12.75" customHeight="1" x14ac:dyDescent="0.2">
      <c r="P637" s="11" t="s">
        <v>56</v>
      </c>
      <c r="Q637" s="11"/>
    </row>
    <row r="638" spans="16:17" ht="12.75" customHeight="1" x14ac:dyDescent="0.2">
      <c r="P638" s="11"/>
      <c r="Q638" s="11"/>
    </row>
    <row r="639" spans="16:17" ht="12.75" customHeight="1" x14ac:dyDescent="0.2">
      <c r="P639" s="11" t="s">
        <v>316</v>
      </c>
      <c r="Q639" s="11"/>
    </row>
    <row r="640" spans="16:17" ht="12.75" customHeight="1" x14ac:dyDescent="0.2">
      <c r="P640" s="11"/>
      <c r="Q640" s="11"/>
    </row>
    <row r="641" spans="16:17" ht="12.75" customHeight="1" x14ac:dyDescent="0.2">
      <c r="P641" s="11" t="s">
        <v>360</v>
      </c>
      <c r="Q641" s="11"/>
    </row>
    <row r="642" spans="16:17" ht="12.75" customHeight="1" x14ac:dyDescent="0.2">
      <c r="P642" s="11"/>
      <c r="Q642" s="11"/>
    </row>
    <row r="643" spans="16:17" ht="12.75" customHeight="1" x14ac:dyDescent="0.2">
      <c r="P643" s="11"/>
      <c r="Q643" s="11"/>
    </row>
    <row r="644" spans="16:17" ht="12.75" customHeight="1" x14ac:dyDescent="0.2">
      <c r="P644" s="11" t="s">
        <v>90</v>
      </c>
      <c r="Q644" s="11"/>
    </row>
    <row r="645" spans="16:17" ht="12.75" customHeight="1" x14ac:dyDescent="0.2">
      <c r="P645" s="11" t="s">
        <v>230</v>
      </c>
      <c r="Q645" s="11"/>
    </row>
    <row r="646" spans="16:17" ht="12.75" customHeight="1" x14ac:dyDescent="0.2">
      <c r="P646" s="11" t="s">
        <v>95</v>
      </c>
      <c r="Q646" s="11"/>
    </row>
    <row r="647" spans="16:17" ht="12.75" customHeight="1" x14ac:dyDescent="0.2">
      <c r="P647" s="11" t="s">
        <v>361</v>
      </c>
      <c r="Q647" s="11"/>
    </row>
    <row r="648" spans="16:17" ht="12.75" customHeight="1" x14ac:dyDescent="0.2">
      <c r="P648" s="11"/>
      <c r="Q648" s="11"/>
    </row>
    <row r="649" spans="16:17" ht="12.75" customHeight="1" x14ac:dyDescent="0.2">
      <c r="P649" s="11"/>
      <c r="Q649" s="11"/>
    </row>
    <row r="650" spans="16:17" ht="12.75" customHeight="1" x14ac:dyDescent="0.2">
      <c r="P650" s="11" t="s">
        <v>90</v>
      </c>
      <c r="Q650" s="11"/>
    </row>
    <row r="651" spans="16:17" ht="12.75" customHeight="1" x14ac:dyDescent="0.2">
      <c r="P651" s="11" t="s">
        <v>362</v>
      </c>
      <c r="Q651" s="11"/>
    </row>
    <row r="652" spans="16:17" ht="12.75" customHeight="1" x14ac:dyDescent="0.2">
      <c r="P652" s="11" t="s">
        <v>228</v>
      </c>
      <c r="Q652" s="11"/>
    </row>
    <row r="653" spans="16:17" ht="12.75" customHeight="1" x14ac:dyDescent="0.2">
      <c r="P653" s="11" t="s">
        <v>363</v>
      </c>
      <c r="Q653" s="11"/>
    </row>
    <row r="654" spans="16:17" ht="12.75" customHeight="1" x14ac:dyDescent="0.2">
      <c r="P654" s="11" t="s">
        <v>364</v>
      </c>
      <c r="Q654" s="11"/>
    </row>
    <row r="655" spans="16:17" ht="12.75" customHeight="1" x14ac:dyDescent="0.2">
      <c r="P655" s="11"/>
      <c r="Q655" s="11"/>
    </row>
    <row r="656" spans="16:17" ht="12.75" customHeight="1" x14ac:dyDescent="0.2">
      <c r="P656" s="11" t="s">
        <v>78</v>
      </c>
      <c r="Q656" s="11"/>
    </row>
    <row r="657" spans="16:17" ht="12.75" customHeight="1" x14ac:dyDescent="0.2">
      <c r="P657" s="11" t="s">
        <v>365</v>
      </c>
      <c r="Q657" s="11"/>
    </row>
    <row r="658" spans="16:17" ht="12.75" customHeight="1" x14ac:dyDescent="0.2">
      <c r="P658" s="11" t="s">
        <v>366</v>
      </c>
      <c r="Q658" s="11"/>
    </row>
    <row r="659" spans="16:17" ht="12.75" customHeight="1" x14ac:dyDescent="0.2">
      <c r="P659" s="11" t="s">
        <v>269</v>
      </c>
      <c r="Q659" s="11"/>
    </row>
    <row r="660" spans="16:17" ht="12.75" customHeight="1" x14ac:dyDescent="0.2">
      <c r="P660" s="11" t="s">
        <v>93</v>
      </c>
      <c r="Q660" s="11"/>
    </row>
    <row r="661" spans="16:17" ht="12.75" customHeight="1" x14ac:dyDescent="0.2">
      <c r="P661" s="11" t="s">
        <v>367</v>
      </c>
      <c r="Q661" s="11"/>
    </row>
    <row r="662" spans="16:17" ht="12.75" customHeight="1" x14ac:dyDescent="0.2">
      <c r="P662" s="11" t="s">
        <v>289</v>
      </c>
      <c r="Q662" s="11"/>
    </row>
    <row r="663" spans="16:17" ht="12.75" customHeight="1" x14ac:dyDescent="0.2">
      <c r="P663" s="11"/>
      <c r="Q663" s="11"/>
    </row>
    <row r="664" spans="16:17" ht="12.75" customHeight="1" x14ac:dyDescent="0.2">
      <c r="P664" s="11"/>
      <c r="Q664" s="11"/>
    </row>
    <row r="665" spans="16:17" ht="12.75" customHeight="1" x14ac:dyDescent="0.2">
      <c r="P665" s="11" t="s">
        <v>551</v>
      </c>
      <c r="Q665" s="11"/>
    </row>
    <row r="666" spans="16:17" ht="12.75" customHeight="1" x14ac:dyDescent="0.2">
      <c r="P666" s="11" t="s">
        <v>343</v>
      </c>
      <c r="Q666" s="11"/>
    </row>
    <row r="667" spans="16:17" ht="12.75" customHeight="1" x14ac:dyDescent="0.2">
      <c r="P667" s="11"/>
      <c r="Q667" s="11"/>
    </row>
    <row r="668" spans="16:17" ht="12.75" customHeight="1" x14ac:dyDescent="0.2">
      <c r="P668" s="11"/>
      <c r="Q668" s="11"/>
    </row>
    <row r="669" spans="16:17" ht="12.75" customHeight="1" x14ac:dyDescent="0.2">
      <c r="P669" s="11" t="s">
        <v>230</v>
      </c>
      <c r="Q669" s="11"/>
    </row>
    <row r="670" spans="16:17" ht="12.75" customHeight="1" x14ac:dyDescent="0.2">
      <c r="P670" s="11"/>
      <c r="Q670" s="11"/>
    </row>
    <row r="671" spans="16:17" ht="12.75" customHeight="1" x14ac:dyDescent="0.2">
      <c r="P671" s="11" t="s">
        <v>368</v>
      </c>
      <c r="Q671" s="11"/>
    </row>
    <row r="672" spans="16:17" ht="12.75" customHeight="1" x14ac:dyDescent="0.2">
      <c r="P672" s="11"/>
      <c r="Q672" s="11"/>
    </row>
    <row r="673" spans="16:17" ht="12.75" customHeight="1" x14ac:dyDescent="0.2">
      <c r="P673" s="11" t="s">
        <v>99</v>
      </c>
      <c r="Q673" s="11"/>
    </row>
    <row r="674" spans="16:17" ht="12.75" customHeight="1" x14ac:dyDescent="0.2">
      <c r="P674" s="11" t="s">
        <v>252</v>
      </c>
      <c r="Q674" s="11"/>
    </row>
    <row r="675" spans="16:17" ht="12.75" customHeight="1" x14ac:dyDescent="0.2">
      <c r="P675" s="11" t="s">
        <v>252</v>
      </c>
      <c r="Q675" s="11"/>
    </row>
    <row r="676" spans="16:17" ht="12.75" customHeight="1" x14ac:dyDescent="0.2">
      <c r="P676" s="11" t="s">
        <v>252</v>
      </c>
      <c r="Q676" s="11"/>
    </row>
    <row r="677" spans="16:17" ht="12.75" customHeight="1" x14ac:dyDescent="0.2">
      <c r="P677" s="11" t="s">
        <v>369</v>
      </c>
      <c r="Q677" s="11"/>
    </row>
    <row r="678" spans="16:17" ht="12.75" customHeight="1" x14ac:dyDescent="0.2">
      <c r="P678" s="11" t="s">
        <v>234</v>
      </c>
      <c r="Q678" s="11"/>
    </row>
    <row r="679" spans="16:17" ht="12.75" customHeight="1" x14ac:dyDescent="0.2">
      <c r="P679" s="11" t="s">
        <v>370</v>
      </c>
      <c r="Q679" s="11"/>
    </row>
    <row r="680" spans="16:17" ht="12.75" customHeight="1" x14ac:dyDescent="0.2">
      <c r="P680" s="11"/>
      <c r="Q680" s="11"/>
    </row>
    <row r="681" spans="16:17" ht="12.75" customHeight="1" x14ac:dyDescent="0.2">
      <c r="P681" s="11" t="s">
        <v>147</v>
      </c>
      <c r="Q681" s="11"/>
    </row>
    <row r="682" spans="16:17" ht="12.75" customHeight="1" x14ac:dyDescent="0.2">
      <c r="P682" s="11"/>
      <c r="Q682" s="11"/>
    </row>
    <row r="683" spans="16:17" ht="12.75" customHeight="1" x14ac:dyDescent="0.2">
      <c r="P683" s="11"/>
      <c r="Q683" s="11"/>
    </row>
    <row r="684" spans="16:17" ht="12.75" customHeight="1" x14ac:dyDescent="0.2">
      <c r="P684" s="11" t="s">
        <v>371</v>
      </c>
      <c r="Q684" s="11"/>
    </row>
    <row r="685" spans="16:17" ht="12.75" customHeight="1" x14ac:dyDescent="0.2">
      <c r="P685" s="11"/>
      <c r="Q685" s="11"/>
    </row>
    <row r="686" spans="16:17" ht="12.75" customHeight="1" x14ac:dyDescent="0.2">
      <c r="P686" s="11" t="s">
        <v>501</v>
      </c>
      <c r="Q686" s="11"/>
    </row>
    <row r="687" spans="16:17" ht="12.75" customHeight="1" x14ac:dyDescent="0.2">
      <c r="P687" s="11" t="s">
        <v>372</v>
      </c>
      <c r="Q687" s="11"/>
    </row>
    <row r="688" spans="16:17" ht="12.75" customHeight="1" x14ac:dyDescent="0.2">
      <c r="P688" s="11"/>
      <c r="Q688" s="11"/>
    </row>
    <row r="689" spans="16:17" ht="12.75" customHeight="1" x14ac:dyDescent="0.2">
      <c r="P689" s="11" t="s">
        <v>290</v>
      </c>
      <c r="Q689" s="11"/>
    </row>
    <row r="690" spans="16:17" ht="12.75" customHeight="1" x14ac:dyDescent="0.2">
      <c r="P690" s="11" t="s">
        <v>518</v>
      </c>
      <c r="Q690" s="11"/>
    </row>
    <row r="691" spans="16:17" ht="12.75" customHeight="1" x14ac:dyDescent="0.2">
      <c r="P691" s="11" t="s">
        <v>373</v>
      </c>
      <c r="Q691" s="11"/>
    </row>
    <row r="692" spans="16:17" ht="12.75" customHeight="1" x14ac:dyDescent="0.2">
      <c r="P692" s="11" t="s">
        <v>93</v>
      </c>
      <c r="Q692" s="11"/>
    </row>
    <row r="693" spans="16:17" ht="12.75" customHeight="1" x14ac:dyDescent="0.2">
      <c r="P693" s="11"/>
      <c r="Q693" s="11"/>
    </row>
    <row r="694" spans="16:17" ht="12.75" customHeight="1" x14ac:dyDescent="0.2">
      <c r="P694" s="11" t="s">
        <v>246</v>
      </c>
      <c r="Q694" s="11"/>
    </row>
    <row r="695" spans="16:17" ht="12.75" customHeight="1" x14ac:dyDescent="0.2">
      <c r="P695" s="11"/>
      <c r="Q695" s="11"/>
    </row>
    <row r="696" spans="16:17" ht="12.75" customHeight="1" x14ac:dyDescent="0.2">
      <c r="P696" s="11"/>
      <c r="Q696" s="11"/>
    </row>
    <row r="697" spans="16:17" ht="12.75" customHeight="1" x14ac:dyDescent="0.2">
      <c r="P697" s="11" t="s">
        <v>258</v>
      </c>
      <c r="Q697" s="11"/>
    </row>
    <row r="698" spans="16:17" ht="12.75" customHeight="1" x14ac:dyDescent="0.2">
      <c r="P698" s="11" t="s">
        <v>280</v>
      </c>
      <c r="Q698" s="11"/>
    </row>
    <row r="699" spans="16:17" ht="12.75" customHeight="1" x14ac:dyDescent="0.2">
      <c r="P699" s="11" t="s">
        <v>374</v>
      </c>
      <c r="Q699" s="11"/>
    </row>
    <row r="700" spans="16:17" ht="12.75" customHeight="1" x14ac:dyDescent="0.2">
      <c r="P700" s="11" t="s">
        <v>375</v>
      </c>
      <c r="Q700" s="11"/>
    </row>
    <row r="701" spans="16:17" ht="12.75" customHeight="1" x14ac:dyDescent="0.2">
      <c r="P701" s="11"/>
      <c r="Q701" s="11"/>
    </row>
    <row r="702" spans="16:17" ht="12.75" customHeight="1" x14ac:dyDescent="0.2">
      <c r="P702" s="11" t="s">
        <v>181</v>
      </c>
      <c r="Q702" s="11"/>
    </row>
    <row r="703" spans="16:17" ht="12.75" customHeight="1" x14ac:dyDescent="0.2">
      <c r="P703" s="11"/>
      <c r="Q703" s="11"/>
    </row>
    <row r="704" spans="16:17" ht="12.75" customHeight="1" x14ac:dyDescent="0.2">
      <c r="P704" s="11" t="s">
        <v>249</v>
      </c>
      <c r="Q704" s="11"/>
    </row>
    <row r="705" spans="16:17" ht="12.75" customHeight="1" x14ac:dyDescent="0.2">
      <c r="P705" s="11"/>
      <c r="Q705" s="11"/>
    </row>
    <row r="706" spans="16:17" ht="12.75" customHeight="1" x14ac:dyDescent="0.2">
      <c r="P706" s="11"/>
      <c r="Q706" s="11"/>
    </row>
    <row r="707" spans="16:17" ht="12.75" customHeight="1" x14ac:dyDescent="0.2">
      <c r="P707" s="11" t="s">
        <v>313</v>
      </c>
      <c r="Q707" s="11"/>
    </row>
    <row r="708" spans="16:17" ht="12.75" customHeight="1" x14ac:dyDescent="0.2">
      <c r="P708" s="11" t="s">
        <v>144</v>
      </c>
      <c r="Q708" s="11"/>
    </row>
    <row r="709" spans="16:17" ht="12.75" customHeight="1" x14ac:dyDescent="0.2">
      <c r="P709" s="11" t="s">
        <v>195</v>
      </c>
      <c r="Q709" s="11"/>
    </row>
    <row r="710" spans="16:17" ht="12.75" customHeight="1" x14ac:dyDescent="0.2">
      <c r="P710" s="11"/>
      <c r="Q710" s="11"/>
    </row>
    <row r="711" spans="16:17" ht="12.75" customHeight="1" x14ac:dyDescent="0.2">
      <c r="P711" s="11" t="s">
        <v>343</v>
      </c>
      <c r="Q711" s="11"/>
    </row>
    <row r="712" spans="16:17" ht="12.75" customHeight="1" x14ac:dyDescent="0.2">
      <c r="P712" s="11"/>
      <c r="Q712" s="11"/>
    </row>
    <row r="713" spans="16:17" ht="12.75" customHeight="1" x14ac:dyDescent="0.2">
      <c r="P713" s="11" t="s">
        <v>93</v>
      </c>
      <c r="Q713" s="11"/>
    </row>
    <row r="714" spans="16:17" ht="12.75" customHeight="1" x14ac:dyDescent="0.2">
      <c r="P714" s="11" t="s">
        <v>186</v>
      </c>
      <c r="Q714" s="11"/>
    </row>
    <row r="715" spans="16:17" ht="12.75" customHeight="1" x14ac:dyDescent="0.2">
      <c r="P715" s="11"/>
      <c r="Q715" s="11"/>
    </row>
    <row r="716" spans="16:17" ht="12.75" customHeight="1" x14ac:dyDescent="0.2">
      <c r="P716" s="11" t="s">
        <v>284</v>
      </c>
      <c r="Q716" s="11"/>
    </row>
    <row r="717" spans="16:17" ht="12.75" customHeight="1" x14ac:dyDescent="0.2">
      <c r="P717" s="11" t="s">
        <v>294</v>
      </c>
      <c r="Q717" s="11"/>
    </row>
    <row r="718" spans="16:17" ht="12.75" customHeight="1" x14ac:dyDescent="0.2">
      <c r="P718" s="11" t="s">
        <v>376</v>
      </c>
      <c r="Q718" s="11"/>
    </row>
    <row r="719" spans="16:17" ht="12.75" customHeight="1" x14ac:dyDescent="0.2">
      <c r="P719" s="11" t="s">
        <v>377</v>
      </c>
      <c r="Q719" s="11"/>
    </row>
    <row r="720" spans="16:17" ht="12.75" customHeight="1" x14ac:dyDescent="0.2">
      <c r="P720" s="11"/>
      <c r="Q720" s="11"/>
    </row>
    <row r="721" spans="16:17" ht="12.75" customHeight="1" x14ac:dyDescent="0.2">
      <c r="P721" s="11" t="s">
        <v>115</v>
      </c>
      <c r="Q721" s="11"/>
    </row>
    <row r="722" spans="16:17" ht="12.75" customHeight="1" x14ac:dyDescent="0.2">
      <c r="P722" s="11" t="s">
        <v>205</v>
      </c>
      <c r="Q722" s="11"/>
    </row>
    <row r="723" spans="16:17" ht="12.75" customHeight="1" x14ac:dyDescent="0.2">
      <c r="P723" s="11" t="s">
        <v>96</v>
      </c>
      <c r="Q723" s="11"/>
    </row>
    <row r="724" spans="16:17" ht="12.75" customHeight="1" x14ac:dyDescent="0.2">
      <c r="P724" s="11"/>
      <c r="Q724" s="11"/>
    </row>
    <row r="725" spans="16:17" ht="12.75" customHeight="1" x14ac:dyDescent="0.2">
      <c r="P725" s="11" t="s">
        <v>518</v>
      </c>
      <c r="Q725" s="11"/>
    </row>
    <row r="726" spans="16:17" ht="12.75" customHeight="1" x14ac:dyDescent="0.2">
      <c r="P726" s="11" t="s">
        <v>159</v>
      </c>
      <c r="Q726" s="11"/>
    </row>
    <row r="727" spans="16:17" ht="12.75" customHeight="1" x14ac:dyDescent="0.2">
      <c r="P727" s="11" t="s">
        <v>277</v>
      </c>
      <c r="Q727" s="11"/>
    </row>
    <row r="728" spans="16:17" ht="12.75" customHeight="1" x14ac:dyDescent="0.2">
      <c r="P728" s="11" t="s">
        <v>507</v>
      </c>
      <c r="Q728" s="11"/>
    </row>
    <row r="729" spans="16:17" ht="12.75" customHeight="1" x14ac:dyDescent="0.2">
      <c r="P729" s="11"/>
      <c r="Q729" s="11"/>
    </row>
    <row r="730" spans="16:17" ht="12.75" customHeight="1" x14ac:dyDescent="0.2">
      <c r="P730" s="11" t="s">
        <v>378</v>
      </c>
      <c r="Q730" s="11"/>
    </row>
    <row r="731" spans="16:17" ht="12.75" customHeight="1" x14ac:dyDescent="0.2">
      <c r="P731" s="11" t="s">
        <v>195</v>
      </c>
      <c r="Q731" s="11"/>
    </row>
    <row r="732" spans="16:17" ht="12.75" customHeight="1" x14ac:dyDescent="0.2">
      <c r="P732" s="11"/>
      <c r="Q732" s="11"/>
    </row>
    <row r="733" spans="16:17" ht="12.75" customHeight="1" x14ac:dyDescent="0.2">
      <c r="P733" s="11" t="s">
        <v>127</v>
      </c>
      <c r="Q733" s="11"/>
    </row>
    <row r="734" spans="16:17" ht="12.75" customHeight="1" x14ac:dyDescent="0.2">
      <c r="P734" s="11"/>
      <c r="Q734" s="11"/>
    </row>
    <row r="735" spans="16:17" ht="12.75" customHeight="1" x14ac:dyDescent="0.2">
      <c r="P735" s="11" t="s">
        <v>93</v>
      </c>
      <c r="Q735" s="11"/>
    </row>
    <row r="736" spans="16:17" ht="12.75" customHeight="1" x14ac:dyDescent="0.2">
      <c r="P736" s="11"/>
      <c r="Q736" s="11"/>
    </row>
    <row r="737" spans="16:17" ht="12.75" customHeight="1" x14ac:dyDescent="0.2">
      <c r="P737" s="11" t="s">
        <v>137</v>
      </c>
      <c r="Q737" s="11"/>
    </row>
    <row r="738" spans="16:17" ht="12.75" customHeight="1" x14ac:dyDescent="0.2">
      <c r="P738" s="11"/>
      <c r="Q738" s="11"/>
    </row>
    <row r="739" spans="16:17" ht="12.75" customHeight="1" x14ac:dyDescent="0.2">
      <c r="P739" s="11"/>
      <c r="Q739" s="11"/>
    </row>
    <row r="740" spans="16:17" ht="12.75" customHeight="1" x14ac:dyDescent="0.2">
      <c r="P740" s="11"/>
      <c r="Q740" s="11"/>
    </row>
    <row r="741" spans="16:17" ht="12.75" customHeight="1" x14ac:dyDescent="0.2">
      <c r="P741" s="11" t="s">
        <v>271</v>
      </c>
      <c r="Q741" s="11"/>
    </row>
    <row r="742" spans="16:17" ht="12.75" customHeight="1" x14ac:dyDescent="0.2">
      <c r="P742" s="11" t="s">
        <v>323</v>
      </c>
      <c r="Q742" s="11"/>
    </row>
    <row r="743" spans="16:17" ht="12.75" customHeight="1" x14ac:dyDescent="0.2">
      <c r="P743" s="11" t="s">
        <v>95</v>
      </c>
      <c r="Q743" s="11"/>
    </row>
    <row r="744" spans="16:17" ht="12.75" customHeight="1" x14ac:dyDescent="0.2">
      <c r="P744" s="11" t="s">
        <v>379</v>
      </c>
      <c r="Q744" s="11"/>
    </row>
    <row r="745" spans="16:17" ht="12.75" customHeight="1" x14ac:dyDescent="0.2">
      <c r="P745" s="11" t="s">
        <v>334</v>
      </c>
      <c r="Q745" s="11"/>
    </row>
    <row r="746" spans="16:17" ht="12.75" customHeight="1" x14ac:dyDescent="0.2">
      <c r="P746" s="11" t="s">
        <v>380</v>
      </c>
      <c r="Q746" s="11"/>
    </row>
    <row r="747" spans="16:17" ht="12.75" customHeight="1" x14ac:dyDescent="0.2">
      <c r="P747" s="11"/>
      <c r="Q747" s="11"/>
    </row>
    <row r="748" spans="16:17" ht="12.75" customHeight="1" x14ac:dyDescent="0.2">
      <c r="P748" s="11" t="s">
        <v>371</v>
      </c>
      <c r="Q748" s="11"/>
    </row>
    <row r="749" spans="16:17" ht="12.75" customHeight="1" x14ac:dyDescent="0.2">
      <c r="P749" s="11" t="s">
        <v>56</v>
      </c>
      <c r="Q749" s="11"/>
    </row>
    <row r="750" spans="16:17" ht="12.75" customHeight="1" x14ac:dyDescent="0.2">
      <c r="P750" s="11" t="s">
        <v>501</v>
      </c>
      <c r="Q750" s="11"/>
    </row>
    <row r="751" spans="16:17" ht="12.75" customHeight="1" x14ac:dyDescent="0.2">
      <c r="P751" s="11" t="s">
        <v>371</v>
      </c>
      <c r="Q751" s="11"/>
    </row>
    <row r="752" spans="16:17" ht="12.75" customHeight="1" x14ac:dyDescent="0.2">
      <c r="P752" s="11" t="s">
        <v>298</v>
      </c>
      <c r="Q752" s="11"/>
    </row>
    <row r="753" spans="16:17" ht="12.75" customHeight="1" x14ac:dyDescent="0.2">
      <c r="P753" s="11" t="s">
        <v>117</v>
      </c>
      <c r="Q753" s="11"/>
    </row>
    <row r="754" spans="16:17" ht="12.75" customHeight="1" x14ac:dyDescent="0.2">
      <c r="P754" s="11" t="s">
        <v>28</v>
      </c>
      <c r="Q754" s="11"/>
    </row>
    <row r="755" spans="16:17" ht="12.75" customHeight="1" x14ac:dyDescent="0.2">
      <c r="P755" s="11" t="s">
        <v>96</v>
      </c>
      <c r="Q755" s="11"/>
    </row>
    <row r="756" spans="16:17" ht="12.75" customHeight="1" x14ac:dyDescent="0.2">
      <c r="P756" s="11" t="s">
        <v>303</v>
      </c>
      <c r="Q756" s="11"/>
    </row>
    <row r="757" spans="16:17" ht="12.75" customHeight="1" x14ac:dyDescent="0.2">
      <c r="P757" s="11" t="s">
        <v>381</v>
      </c>
      <c r="Q757" s="11"/>
    </row>
    <row r="758" spans="16:17" ht="12.75" customHeight="1" x14ac:dyDescent="0.2">
      <c r="P758" s="11"/>
      <c r="Q758" s="11"/>
    </row>
    <row r="759" spans="16:17" ht="12.75" customHeight="1" x14ac:dyDescent="0.2">
      <c r="P759" s="11"/>
      <c r="Q759" s="11"/>
    </row>
    <row r="760" spans="16:17" ht="12.75" customHeight="1" x14ac:dyDescent="0.2">
      <c r="P760" s="11"/>
      <c r="Q760" s="11"/>
    </row>
    <row r="761" spans="16:17" ht="12.75" customHeight="1" x14ac:dyDescent="0.2">
      <c r="P761" s="11"/>
      <c r="Q761" s="11"/>
    </row>
    <row r="762" spans="16:17" ht="12.75" customHeight="1" x14ac:dyDescent="0.2">
      <c r="P762" s="11"/>
      <c r="Q762" s="11"/>
    </row>
    <row r="763" spans="16:17" ht="12.75" customHeight="1" x14ac:dyDescent="0.2">
      <c r="P763" s="11"/>
      <c r="Q763" s="11"/>
    </row>
    <row r="764" spans="16:17" ht="12.75" customHeight="1" x14ac:dyDescent="0.2">
      <c r="P764" s="11" t="s">
        <v>181</v>
      </c>
      <c r="Q764" s="11"/>
    </row>
    <row r="765" spans="16:17" ht="12.75" customHeight="1" x14ac:dyDescent="0.2">
      <c r="P765" s="11" t="s">
        <v>382</v>
      </c>
      <c r="Q765" s="11"/>
    </row>
    <row r="766" spans="16:17" ht="12.75" customHeight="1" x14ac:dyDescent="0.2">
      <c r="P766" s="11"/>
      <c r="Q766" s="11"/>
    </row>
    <row r="767" spans="16:17" ht="12.75" customHeight="1" x14ac:dyDescent="0.2">
      <c r="P767" s="11"/>
      <c r="Q767" s="11"/>
    </row>
    <row r="768" spans="16:17" ht="12.75" customHeight="1" x14ac:dyDescent="0.2">
      <c r="P768" s="11"/>
      <c r="Q768" s="11"/>
    </row>
    <row r="769" spans="16:17" ht="12.75" customHeight="1" x14ac:dyDescent="0.2">
      <c r="P769" s="11" t="s">
        <v>383</v>
      </c>
      <c r="Q769" s="11"/>
    </row>
    <row r="770" spans="16:17" ht="12.75" customHeight="1" x14ac:dyDescent="0.2">
      <c r="P770" s="11" t="s">
        <v>384</v>
      </c>
      <c r="Q770" s="11"/>
    </row>
    <row r="771" spans="16:17" ht="12.75" customHeight="1" x14ac:dyDescent="0.2">
      <c r="P771" s="11" t="s">
        <v>385</v>
      </c>
      <c r="Q771" s="11"/>
    </row>
    <row r="772" spans="16:17" ht="12.75" customHeight="1" x14ac:dyDescent="0.2">
      <c r="P772" s="11"/>
      <c r="Q772" s="11"/>
    </row>
    <row r="773" spans="16:17" ht="12.75" customHeight="1" x14ac:dyDescent="0.2">
      <c r="P773" s="11"/>
      <c r="Q773" s="11"/>
    </row>
    <row r="774" spans="16:17" ht="12.75" customHeight="1" x14ac:dyDescent="0.2">
      <c r="P774" s="11" t="s">
        <v>254</v>
      </c>
      <c r="Q774" s="11"/>
    </row>
    <row r="775" spans="16:17" ht="12.75" customHeight="1" x14ac:dyDescent="0.2">
      <c r="P775" s="11" t="s">
        <v>252</v>
      </c>
      <c r="Q775" s="11"/>
    </row>
    <row r="776" spans="16:17" ht="12.75" customHeight="1" x14ac:dyDescent="0.2">
      <c r="P776" s="11"/>
      <c r="Q776" s="11"/>
    </row>
    <row r="777" spans="16:17" ht="12.75" customHeight="1" x14ac:dyDescent="0.2">
      <c r="P777" s="11" t="s">
        <v>501</v>
      </c>
      <c r="Q777" s="11"/>
    </row>
    <row r="778" spans="16:17" ht="12.75" customHeight="1" x14ac:dyDescent="0.2">
      <c r="P778" s="11"/>
      <c r="Q778" s="11"/>
    </row>
    <row r="779" spans="16:17" ht="12.75" customHeight="1" x14ac:dyDescent="0.2">
      <c r="P779" s="11"/>
      <c r="Q779" s="11"/>
    </row>
    <row r="780" spans="16:17" ht="12.75" customHeight="1" x14ac:dyDescent="0.2">
      <c r="P780" s="11" t="s">
        <v>289</v>
      </c>
      <c r="Q780" s="11"/>
    </row>
    <row r="781" spans="16:17" ht="12.75" customHeight="1" x14ac:dyDescent="0.2">
      <c r="P781" s="11"/>
      <c r="Q781" s="11"/>
    </row>
    <row r="782" spans="16:17" ht="12.75" customHeight="1" x14ac:dyDescent="0.2">
      <c r="P782" s="11" t="s">
        <v>386</v>
      </c>
      <c r="Q782" s="11"/>
    </row>
    <row r="783" spans="16:17" ht="12.75" customHeight="1" x14ac:dyDescent="0.2">
      <c r="P783" s="11"/>
      <c r="Q783" s="11"/>
    </row>
    <row r="784" spans="16:17" ht="12.75" customHeight="1" x14ac:dyDescent="0.2">
      <c r="P784" s="11" t="s">
        <v>84</v>
      </c>
      <c r="Q784" s="11"/>
    </row>
    <row r="785" spans="16:17" ht="12.75" customHeight="1" x14ac:dyDescent="0.2">
      <c r="P785" s="11"/>
      <c r="Q785" s="11"/>
    </row>
    <row r="786" spans="16:17" ht="12.75" customHeight="1" x14ac:dyDescent="0.2">
      <c r="P786" s="11" t="s">
        <v>518</v>
      </c>
      <c r="Q786" s="11"/>
    </row>
    <row r="787" spans="16:17" ht="12.75" customHeight="1" x14ac:dyDescent="0.2">
      <c r="P787" s="11"/>
      <c r="Q787" s="11"/>
    </row>
    <row r="788" spans="16:17" ht="12.75" customHeight="1" x14ac:dyDescent="0.2">
      <c r="P788" s="11"/>
      <c r="Q788" s="11"/>
    </row>
    <row r="789" spans="16:17" ht="12.75" customHeight="1" x14ac:dyDescent="0.2">
      <c r="P789" s="11" t="s">
        <v>387</v>
      </c>
      <c r="Q789" s="11"/>
    </row>
    <row r="790" spans="16:17" ht="12.75" customHeight="1" x14ac:dyDescent="0.2">
      <c r="P790" s="11" t="s">
        <v>279</v>
      </c>
      <c r="Q790" s="11"/>
    </row>
    <row r="791" spans="16:17" ht="12.75" customHeight="1" x14ac:dyDescent="0.2">
      <c r="P791" s="11" t="s">
        <v>205</v>
      </c>
      <c r="Q791" s="11"/>
    </row>
    <row r="792" spans="16:17" ht="12.75" customHeight="1" x14ac:dyDescent="0.2">
      <c r="P792" s="11" t="s">
        <v>388</v>
      </c>
      <c r="Q792" s="11"/>
    </row>
    <row r="793" spans="16:17" ht="12.75" customHeight="1" x14ac:dyDescent="0.2">
      <c r="P793" s="11"/>
      <c r="Q793" s="11"/>
    </row>
    <row r="794" spans="16:17" ht="12.75" customHeight="1" x14ac:dyDescent="0.2">
      <c r="P794" s="11" t="s">
        <v>256</v>
      </c>
      <c r="Q794" s="11"/>
    </row>
    <row r="795" spans="16:17" ht="12.75" customHeight="1" x14ac:dyDescent="0.2">
      <c r="P795" s="11" t="s">
        <v>90</v>
      </c>
      <c r="Q795" s="11"/>
    </row>
    <row r="796" spans="16:17" ht="12.75" customHeight="1" x14ac:dyDescent="0.2">
      <c r="P796" s="11" t="s">
        <v>28</v>
      </c>
      <c r="Q796" s="11"/>
    </row>
    <row r="797" spans="16:17" ht="12.75" customHeight="1" x14ac:dyDescent="0.2">
      <c r="P797" s="11" t="s">
        <v>118</v>
      </c>
      <c r="Q797" s="11"/>
    </row>
    <row r="798" spans="16:17" ht="12.75" customHeight="1" x14ac:dyDescent="0.2">
      <c r="P798" s="11" t="s">
        <v>118</v>
      </c>
      <c r="Q798" s="11"/>
    </row>
    <row r="799" spans="16:17" ht="12.75" customHeight="1" x14ac:dyDescent="0.2">
      <c r="P799" s="11" t="s">
        <v>258</v>
      </c>
      <c r="Q799" s="11"/>
    </row>
    <row r="800" spans="16:17" ht="12.75" customHeight="1" x14ac:dyDescent="0.2">
      <c r="P800" s="11"/>
      <c r="Q800" s="11"/>
    </row>
    <row r="801" spans="16:17" ht="12.75" customHeight="1" x14ac:dyDescent="0.2">
      <c r="P801" s="11"/>
      <c r="Q801" s="11"/>
    </row>
    <row r="802" spans="16:17" ht="12.75" customHeight="1" x14ac:dyDescent="0.2">
      <c r="P802" s="11" t="s">
        <v>389</v>
      </c>
      <c r="Q802" s="11"/>
    </row>
    <row r="803" spans="16:17" ht="12.75" customHeight="1" x14ac:dyDescent="0.2">
      <c r="P803" s="11" t="s">
        <v>56</v>
      </c>
      <c r="Q803" s="11"/>
    </row>
    <row r="804" spans="16:17" ht="12.75" customHeight="1" x14ac:dyDescent="0.2">
      <c r="P804" s="11" t="s">
        <v>202</v>
      </c>
      <c r="Q804" s="11"/>
    </row>
    <row r="805" spans="16:17" ht="12.75" customHeight="1" x14ac:dyDescent="0.2">
      <c r="P805" s="11"/>
      <c r="Q805" s="11"/>
    </row>
    <row r="806" spans="16:17" ht="12.75" customHeight="1" x14ac:dyDescent="0.2">
      <c r="P806" s="11"/>
      <c r="Q806" s="11"/>
    </row>
    <row r="807" spans="16:17" ht="12.75" customHeight="1" x14ac:dyDescent="0.2">
      <c r="P807" s="11"/>
      <c r="Q807" s="11"/>
    </row>
    <row r="808" spans="16:17" ht="12.75" customHeight="1" x14ac:dyDescent="0.2">
      <c r="P808" s="11"/>
      <c r="Q808" s="11"/>
    </row>
    <row r="809" spans="16:17" ht="12.75" customHeight="1" x14ac:dyDescent="0.2">
      <c r="P809" s="11" t="s">
        <v>69</v>
      </c>
      <c r="Q809" s="11"/>
    </row>
    <row r="810" spans="16:17" ht="12.75" customHeight="1" x14ac:dyDescent="0.2">
      <c r="P810" s="11" t="s">
        <v>390</v>
      </c>
      <c r="Q810" s="11"/>
    </row>
    <row r="811" spans="16:17" ht="12.75" customHeight="1" x14ac:dyDescent="0.2">
      <c r="P811" s="11"/>
      <c r="Q811" s="11"/>
    </row>
    <row r="812" spans="16:17" ht="12.75" customHeight="1" x14ac:dyDescent="0.2">
      <c r="P812" s="11" t="s">
        <v>279</v>
      </c>
      <c r="Q812" s="11"/>
    </row>
    <row r="813" spans="16:17" ht="12.75" customHeight="1" x14ac:dyDescent="0.2">
      <c r="P813" s="11" t="s">
        <v>391</v>
      </c>
      <c r="Q813" s="11"/>
    </row>
    <row r="814" spans="16:17" ht="12.75" customHeight="1" x14ac:dyDescent="0.2">
      <c r="P814" s="11" t="s">
        <v>392</v>
      </c>
      <c r="Q814" s="11"/>
    </row>
    <row r="815" spans="16:17" ht="12.75" customHeight="1" x14ac:dyDescent="0.2">
      <c r="P815" s="11" t="s">
        <v>393</v>
      </c>
      <c r="Q815" s="11"/>
    </row>
    <row r="816" spans="16:17" ht="12.75" customHeight="1" x14ac:dyDescent="0.2">
      <c r="P816" s="11" t="s">
        <v>519</v>
      </c>
      <c r="Q816" s="11"/>
    </row>
    <row r="817" spans="16:17" ht="12.75" customHeight="1" x14ac:dyDescent="0.2">
      <c r="P817" s="11" t="s">
        <v>93</v>
      </c>
      <c r="Q817" s="11"/>
    </row>
    <row r="818" spans="16:17" ht="12.75" customHeight="1" x14ac:dyDescent="0.2">
      <c r="P818" s="11"/>
      <c r="Q818" s="11"/>
    </row>
    <row r="819" spans="16:17" ht="12.75" customHeight="1" x14ac:dyDescent="0.2">
      <c r="P819" s="11" t="s">
        <v>93</v>
      </c>
      <c r="Q819" s="11"/>
    </row>
    <row r="820" spans="16:17" ht="12.75" customHeight="1" x14ac:dyDescent="0.2">
      <c r="P820" s="11" t="s">
        <v>69</v>
      </c>
      <c r="Q820" s="11"/>
    </row>
    <row r="821" spans="16:17" ht="12.75" customHeight="1" x14ac:dyDescent="0.2">
      <c r="P821" s="11" t="s">
        <v>344</v>
      </c>
      <c r="Q821" s="11"/>
    </row>
    <row r="822" spans="16:17" ht="12.75" customHeight="1" x14ac:dyDescent="0.2">
      <c r="P822" s="11" t="s">
        <v>96</v>
      </c>
      <c r="Q822" s="11"/>
    </row>
    <row r="823" spans="16:17" ht="12.75" customHeight="1" x14ac:dyDescent="0.2">
      <c r="P823" s="11"/>
      <c r="Q823" s="11"/>
    </row>
    <row r="824" spans="16:17" ht="12.75" customHeight="1" x14ac:dyDescent="0.2">
      <c r="P824" s="11" t="s">
        <v>90</v>
      </c>
      <c r="Q824" s="11"/>
    </row>
    <row r="825" spans="16:17" ht="12.75" customHeight="1" x14ac:dyDescent="0.2">
      <c r="P825" s="11"/>
      <c r="Q825" s="11"/>
    </row>
    <row r="826" spans="16:17" ht="12.75" customHeight="1" x14ac:dyDescent="0.2">
      <c r="P826" s="11"/>
      <c r="Q826" s="11"/>
    </row>
    <row r="827" spans="16:17" ht="12.75" customHeight="1" x14ac:dyDescent="0.2">
      <c r="P827" s="11"/>
      <c r="Q827" s="11"/>
    </row>
    <row r="828" spans="16:17" ht="12.75" customHeight="1" x14ac:dyDescent="0.2">
      <c r="P828" s="11" t="s">
        <v>96</v>
      </c>
      <c r="Q828" s="11"/>
    </row>
    <row r="829" spans="16:17" ht="12.75" customHeight="1" x14ac:dyDescent="0.2">
      <c r="P829" s="11" t="s">
        <v>394</v>
      </c>
      <c r="Q829" s="11"/>
    </row>
    <row r="830" spans="16:17" ht="12.75" customHeight="1" x14ac:dyDescent="0.2">
      <c r="P830" s="11"/>
      <c r="Q830" s="11"/>
    </row>
    <row r="831" spans="16:17" ht="12.75" customHeight="1" x14ac:dyDescent="0.2">
      <c r="P831" s="11" t="s">
        <v>117</v>
      </c>
      <c r="Q831" s="11"/>
    </row>
    <row r="832" spans="16:17" ht="12.75" customHeight="1" x14ac:dyDescent="0.2">
      <c r="P832" s="11"/>
      <c r="Q832" s="11"/>
    </row>
    <row r="833" spans="16:17" ht="12.75" customHeight="1" x14ac:dyDescent="0.2">
      <c r="P833" s="11" t="s">
        <v>294</v>
      </c>
      <c r="Q833" s="11"/>
    </row>
    <row r="834" spans="16:17" ht="12.75" customHeight="1" x14ac:dyDescent="0.2">
      <c r="P834" s="11"/>
      <c r="Q834" s="11"/>
    </row>
    <row r="835" spans="16:17" ht="12.75" customHeight="1" x14ac:dyDescent="0.2">
      <c r="P835" s="11" t="s">
        <v>269</v>
      </c>
      <c r="Q835" s="11"/>
    </row>
    <row r="836" spans="16:17" ht="12.75" customHeight="1" x14ac:dyDescent="0.2">
      <c r="P836" s="11" t="s">
        <v>246</v>
      </c>
      <c r="Q836" s="11"/>
    </row>
    <row r="837" spans="16:17" ht="12.75" customHeight="1" x14ac:dyDescent="0.2">
      <c r="P837" s="11" t="s">
        <v>181</v>
      </c>
      <c r="Q837" s="11"/>
    </row>
    <row r="838" spans="16:17" ht="12.75" customHeight="1" x14ac:dyDescent="0.2">
      <c r="P838" s="11" t="s">
        <v>501</v>
      </c>
      <c r="Q838" s="11"/>
    </row>
    <row r="839" spans="16:17" ht="12.75" customHeight="1" x14ac:dyDescent="0.2">
      <c r="P839" s="11" t="s">
        <v>395</v>
      </c>
      <c r="Q839" s="11"/>
    </row>
    <row r="840" spans="16:17" ht="12.75" customHeight="1" x14ac:dyDescent="0.2">
      <c r="P840" s="11"/>
      <c r="Q840" s="11"/>
    </row>
    <row r="841" spans="16:17" ht="12.75" customHeight="1" x14ac:dyDescent="0.2">
      <c r="P841" s="11"/>
      <c r="Q841" s="11"/>
    </row>
    <row r="842" spans="16:17" ht="12.75" customHeight="1" x14ac:dyDescent="0.2">
      <c r="P842" s="11" t="s">
        <v>258</v>
      </c>
      <c r="Q842" s="11"/>
    </row>
    <row r="843" spans="16:17" ht="12.75" customHeight="1" x14ac:dyDescent="0.2">
      <c r="P843" s="11" t="s">
        <v>168</v>
      </c>
      <c r="Q843" s="11"/>
    </row>
    <row r="844" spans="16:17" ht="12.75" customHeight="1" x14ac:dyDescent="0.2">
      <c r="P844" s="11"/>
      <c r="Q844" s="11"/>
    </row>
    <row r="845" spans="16:17" ht="12.75" customHeight="1" x14ac:dyDescent="0.2">
      <c r="P845" s="11"/>
      <c r="Q845" s="11"/>
    </row>
    <row r="846" spans="16:17" ht="12.75" customHeight="1" x14ac:dyDescent="0.2">
      <c r="P846" s="11"/>
      <c r="Q846" s="11"/>
    </row>
    <row r="847" spans="16:17" ht="12.75" customHeight="1" x14ac:dyDescent="0.2">
      <c r="P847" s="11"/>
      <c r="Q847" s="11"/>
    </row>
    <row r="848" spans="16:17" ht="12.75" customHeight="1" x14ac:dyDescent="0.2">
      <c r="P848" s="11" t="s">
        <v>286</v>
      </c>
      <c r="Q848" s="11"/>
    </row>
    <row r="849" spans="16:17" ht="12.75" customHeight="1" x14ac:dyDescent="0.2">
      <c r="P849" s="11"/>
      <c r="Q849" s="11"/>
    </row>
    <row r="850" spans="16:17" ht="12.75" customHeight="1" x14ac:dyDescent="0.2">
      <c r="P850" s="11"/>
      <c r="Q850" s="11"/>
    </row>
    <row r="851" spans="16:17" ht="12.75" customHeight="1" x14ac:dyDescent="0.2">
      <c r="P851" s="11" t="s">
        <v>396</v>
      </c>
      <c r="Q851" s="11"/>
    </row>
    <row r="852" spans="16:17" ht="12.75" customHeight="1" x14ac:dyDescent="0.2">
      <c r="P852" s="11" t="s">
        <v>96</v>
      </c>
      <c r="Q852" s="11"/>
    </row>
    <row r="853" spans="16:17" ht="12.75" customHeight="1" x14ac:dyDescent="0.2">
      <c r="P853" s="11" t="s">
        <v>298</v>
      </c>
      <c r="Q853" s="11"/>
    </row>
    <row r="854" spans="16:17" ht="12.75" customHeight="1" x14ac:dyDescent="0.2">
      <c r="P854" s="11"/>
      <c r="Q854" s="11"/>
    </row>
    <row r="855" spans="16:17" ht="12.75" customHeight="1" x14ac:dyDescent="0.2">
      <c r="P855" s="11" t="s">
        <v>93</v>
      </c>
      <c r="Q855" s="11"/>
    </row>
    <row r="856" spans="16:17" ht="12.75" customHeight="1" x14ac:dyDescent="0.2">
      <c r="P856" s="11" t="s">
        <v>42</v>
      </c>
      <c r="Q856" s="11"/>
    </row>
    <row r="857" spans="16:17" ht="12.75" customHeight="1" x14ac:dyDescent="0.2">
      <c r="P857" s="11"/>
      <c r="Q857" s="11"/>
    </row>
    <row r="858" spans="16:17" ht="12.75" customHeight="1" x14ac:dyDescent="0.2">
      <c r="P858" s="11"/>
      <c r="Q858" s="11"/>
    </row>
    <row r="859" spans="16:17" ht="12.75" customHeight="1" x14ac:dyDescent="0.2">
      <c r="P859" s="11"/>
      <c r="Q859" s="11"/>
    </row>
    <row r="860" spans="16:17" ht="12.75" customHeight="1" x14ac:dyDescent="0.2">
      <c r="P860" s="11"/>
      <c r="Q860" s="11"/>
    </row>
    <row r="861" spans="16:17" ht="12.75" customHeight="1" x14ac:dyDescent="0.2">
      <c r="P861" s="11"/>
      <c r="Q861" s="11"/>
    </row>
    <row r="862" spans="16:17" ht="12.75" customHeight="1" x14ac:dyDescent="0.2">
      <c r="P862" s="11" t="s">
        <v>518</v>
      </c>
      <c r="Q862" s="11"/>
    </row>
    <row r="863" spans="16:17" ht="12.75" customHeight="1" x14ac:dyDescent="0.2">
      <c r="P863" s="11"/>
      <c r="Q863" s="11"/>
    </row>
    <row r="864" spans="16:17" ht="12.75" customHeight="1" x14ac:dyDescent="0.2">
      <c r="P864" s="11"/>
      <c r="Q864" s="11"/>
    </row>
    <row r="865" spans="16:17" ht="12.75" customHeight="1" x14ac:dyDescent="0.2">
      <c r="P865" s="11" t="s">
        <v>236</v>
      </c>
      <c r="Q865" s="11"/>
    </row>
    <row r="866" spans="16:17" ht="12.75" customHeight="1" x14ac:dyDescent="0.2">
      <c r="P866" s="11"/>
      <c r="Q866" s="11"/>
    </row>
    <row r="867" spans="16:17" ht="12.75" customHeight="1" x14ac:dyDescent="0.2">
      <c r="P867" s="11"/>
      <c r="Q867" s="11"/>
    </row>
    <row r="868" spans="16:17" ht="12.75" customHeight="1" x14ac:dyDescent="0.2">
      <c r="P868" s="11"/>
      <c r="Q868" s="11"/>
    </row>
    <row r="869" spans="16:17" ht="12.75" customHeight="1" x14ac:dyDescent="0.2">
      <c r="P869" s="11"/>
      <c r="Q869" s="11"/>
    </row>
    <row r="870" spans="16:17" ht="12.75" customHeight="1" x14ac:dyDescent="0.2">
      <c r="P870" s="11"/>
      <c r="Q870" s="11"/>
    </row>
    <row r="871" spans="16:17" ht="12.75" customHeight="1" x14ac:dyDescent="0.2">
      <c r="P871" s="11"/>
      <c r="Q871" s="11"/>
    </row>
    <row r="872" spans="16:17" ht="12.75" customHeight="1" x14ac:dyDescent="0.2">
      <c r="P872" s="11" t="s">
        <v>397</v>
      </c>
      <c r="Q872" s="11"/>
    </row>
    <row r="873" spans="16:17" ht="12.75" customHeight="1" x14ac:dyDescent="0.2">
      <c r="P873" s="11" t="s">
        <v>251</v>
      </c>
      <c r="Q873" s="11"/>
    </row>
    <row r="874" spans="16:17" ht="12.75" customHeight="1" x14ac:dyDescent="0.2">
      <c r="P874" s="11"/>
      <c r="Q874" s="11"/>
    </row>
    <row r="875" spans="16:17" ht="12.75" customHeight="1" x14ac:dyDescent="0.2">
      <c r="P875" s="11" t="s">
        <v>398</v>
      </c>
      <c r="Q875" s="11"/>
    </row>
    <row r="876" spans="16:17" ht="12.75" customHeight="1" x14ac:dyDescent="0.2">
      <c r="P876" s="11"/>
      <c r="Q876" s="11"/>
    </row>
    <row r="877" spans="16:17" ht="12.75" customHeight="1" x14ac:dyDescent="0.2">
      <c r="P877" s="11" t="s">
        <v>399</v>
      </c>
      <c r="Q877" s="11"/>
    </row>
    <row r="878" spans="16:17" ht="12.75" customHeight="1" x14ac:dyDescent="0.2">
      <c r="P878" s="11" t="s">
        <v>400</v>
      </c>
      <c r="Q878" s="11"/>
    </row>
    <row r="879" spans="16:17" ht="12.75" customHeight="1" x14ac:dyDescent="0.2">
      <c r="P879" s="11" t="s">
        <v>93</v>
      </c>
      <c r="Q879" s="11"/>
    </row>
    <row r="880" spans="16:17" ht="12.75" customHeight="1" x14ac:dyDescent="0.2">
      <c r="P880" s="11" t="s">
        <v>401</v>
      </c>
      <c r="Q880" s="11"/>
    </row>
    <row r="881" spans="16:17" ht="12.75" customHeight="1" x14ac:dyDescent="0.2">
      <c r="P881" s="11"/>
      <c r="Q881" s="11"/>
    </row>
    <row r="882" spans="16:17" ht="12.75" customHeight="1" x14ac:dyDescent="0.2">
      <c r="P882" s="11" t="s">
        <v>286</v>
      </c>
      <c r="Q882" s="11"/>
    </row>
    <row r="883" spans="16:17" ht="12.75" customHeight="1" x14ac:dyDescent="0.2">
      <c r="P883" s="11" t="s">
        <v>402</v>
      </c>
      <c r="Q883" s="11"/>
    </row>
    <row r="884" spans="16:17" ht="12.75" customHeight="1" x14ac:dyDescent="0.2">
      <c r="P884" s="11" t="s">
        <v>518</v>
      </c>
      <c r="Q884" s="11"/>
    </row>
    <row r="885" spans="16:17" ht="12.75" customHeight="1" x14ac:dyDescent="0.2">
      <c r="P885" s="11" t="s">
        <v>344</v>
      </c>
      <c r="Q885" s="11"/>
    </row>
    <row r="886" spans="16:17" ht="12.75" customHeight="1" x14ac:dyDescent="0.2">
      <c r="P886" s="11" t="s">
        <v>95</v>
      </c>
      <c r="Q886" s="11"/>
    </row>
    <row r="887" spans="16:17" ht="12.75" customHeight="1" x14ac:dyDescent="0.2">
      <c r="P887" s="11" t="s">
        <v>403</v>
      </c>
      <c r="Q887" s="11"/>
    </row>
    <row r="888" spans="16:17" ht="12.75" customHeight="1" x14ac:dyDescent="0.2">
      <c r="P888" s="11" t="s">
        <v>56</v>
      </c>
      <c r="Q888" s="11"/>
    </row>
    <row r="889" spans="16:17" ht="12.75" customHeight="1" x14ac:dyDescent="0.2">
      <c r="P889" s="11" t="s">
        <v>277</v>
      </c>
      <c r="Q889" s="11"/>
    </row>
    <row r="890" spans="16:17" ht="12.75" customHeight="1" x14ac:dyDescent="0.2">
      <c r="P890" s="11"/>
      <c r="Q890" s="11"/>
    </row>
    <row r="891" spans="16:17" ht="12.75" customHeight="1" x14ac:dyDescent="0.2">
      <c r="P891" s="11"/>
      <c r="Q891" s="11"/>
    </row>
    <row r="892" spans="16:17" ht="12.75" customHeight="1" x14ac:dyDescent="0.2">
      <c r="P892" s="11"/>
      <c r="Q892" s="11"/>
    </row>
    <row r="893" spans="16:17" ht="12.75" customHeight="1" x14ac:dyDescent="0.2">
      <c r="P893" s="11" t="s">
        <v>510</v>
      </c>
      <c r="Q893" s="11"/>
    </row>
    <row r="894" spans="16:17" ht="12.75" customHeight="1" x14ac:dyDescent="0.2">
      <c r="P894" s="11" t="s">
        <v>115</v>
      </c>
      <c r="Q894" s="11"/>
    </row>
    <row r="895" spans="16:17" ht="12.75" customHeight="1" x14ac:dyDescent="0.2">
      <c r="P895" s="11" t="s">
        <v>56</v>
      </c>
      <c r="Q895" s="11"/>
    </row>
    <row r="896" spans="16:17" ht="12.75" customHeight="1" x14ac:dyDescent="0.2">
      <c r="P896" s="11" t="s">
        <v>181</v>
      </c>
      <c r="Q896" s="11"/>
    </row>
    <row r="897" spans="16:17" ht="12.75" customHeight="1" x14ac:dyDescent="0.2">
      <c r="P897" s="11"/>
      <c r="Q897" s="11"/>
    </row>
    <row r="898" spans="16:17" ht="12.75" customHeight="1" x14ac:dyDescent="0.2">
      <c r="P898" s="11" t="s">
        <v>404</v>
      </c>
      <c r="Q898" s="11"/>
    </row>
    <row r="899" spans="16:17" ht="12.75" customHeight="1" x14ac:dyDescent="0.2">
      <c r="P899" s="11" t="s">
        <v>405</v>
      </c>
      <c r="Q899" s="11"/>
    </row>
    <row r="900" spans="16:17" ht="12.75" customHeight="1" x14ac:dyDescent="0.2">
      <c r="P900" s="11" t="s">
        <v>93</v>
      </c>
      <c r="Q900" s="11"/>
    </row>
    <row r="901" spans="16:17" ht="12.75" customHeight="1" x14ac:dyDescent="0.2">
      <c r="P901" s="11"/>
      <c r="Q901" s="11"/>
    </row>
    <row r="902" spans="16:17" ht="12.75" customHeight="1" x14ac:dyDescent="0.2">
      <c r="P902" s="11"/>
      <c r="Q902" s="11"/>
    </row>
    <row r="903" spans="16:17" ht="12.75" customHeight="1" x14ac:dyDescent="0.2">
      <c r="P903" s="11"/>
      <c r="Q903" s="11"/>
    </row>
    <row r="904" spans="16:17" ht="12.75" customHeight="1" x14ac:dyDescent="0.2">
      <c r="P904" s="11"/>
      <c r="Q904" s="11"/>
    </row>
    <row r="905" spans="16:17" ht="12.75" customHeight="1" x14ac:dyDescent="0.2">
      <c r="P905" s="11" t="s">
        <v>406</v>
      </c>
      <c r="Q905" s="11"/>
    </row>
    <row r="906" spans="16:17" ht="12.75" customHeight="1" x14ac:dyDescent="0.2">
      <c r="P906" s="11"/>
      <c r="Q906" s="11"/>
    </row>
    <row r="907" spans="16:17" ht="12.75" customHeight="1" x14ac:dyDescent="0.2">
      <c r="P907" s="11" t="s">
        <v>159</v>
      </c>
      <c r="Q907" s="11"/>
    </row>
    <row r="908" spans="16:17" ht="12.75" customHeight="1" x14ac:dyDescent="0.2">
      <c r="P908" s="11" t="s">
        <v>289</v>
      </c>
      <c r="Q908" s="11"/>
    </row>
    <row r="909" spans="16:17" ht="12.75" customHeight="1" x14ac:dyDescent="0.2">
      <c r="P909" s="11"/>
      <c r="Q909" s="11"/>
    </row>
    <row r="910" spans="16:17" ht="12.75" customHeight="1" x14ac:dyDescent="0.2">
      <c r="P910" s="11"/>
      <c r="Q910" s="11"/>
    </row>
    <row r="911" spans="16:17" ht="12.75" customHeight="1" x14ac:dyDescent="0.2">
      <c r="P911" s="11" t="s">
        <v>90</v>
      </c>
      <c r="Q911" s="11"/>
    </row>
    <row r="912" spans="16:17" ht="12.75" customHeight="1" x14ac:dyDescent="0.2">
      <c r="P912" s="11" t="s">
        <v>407</v>
      </c>
      <c r="Q912" s="11"/>
    </row>
    <row r="913" spans="16:17" ht="12.75" customHeight="1" x14ac:dyDescent="0.2">
      <c r="P913" s="11" t="s">
        <v>84</v>
      </c>
      <c r="Q913" s="11"/>
    </row>
    <row r="914" spans="16:17" ht="12.75" customHeight="1" x14ac:dyDescent="0.2">
      <c r="P914" s="11"/>
      <c r="Q914" s="11"/>
    </row>
    <row r="915" spans="16:17" ht="12.75" customHeight="1" x14ac:dyDescent="0.2">
      <c r="P915" s="11"/>
      <c r="Q915" s="11"/>
    </row>
    <row r="916" spans="16:17" ht="12.75" customHeight="1" x14ac:dyDescent="0.2">
      <c r="P916" s="11" t="s">
        <v>28</v>
      </c>
      <c r="Q916" s="11"/>
    </row>
    <row r="917" spans="16:17" ht="12.75" customHeight="1" x14ac:dyDescent="0.2">
      <c r="P917" s="11"/>
      <c r="Q917" s="11"/>
    </row>
    <row r="918" spans="16:17" ht="12.75" customHeight="1" x14ac:dyDescent="0.2">
      <c r="P918" s="11"/>
      <c r="Q918" s="11"/>
    </row>
    <row r="919" spans="16:17" ht="12.75" customHeight="1" x14ac:dyDescent="0.2">
      <c r="P919" s="11" t="s">
        <v>408</v>
      </c>
      <c r="Q919" s="11"/>
    </row>
    <row r="920" spans="16:17" ht="12.75" customHeight="1" x14ac:dyDescent="0.2">
      <c r="P920" s="11" t="s">
        <v>251</v>
      </c>
      <c r="Q920" s="11"/>
    </row>
    <row r="921" spans="16:17" ht="12.75" customHeight="1" x14ac:dyDescent="0.2">
      <c r="P921" s="11"/>
      <c r="Q921" s="11"/>
    </row>
    <row r="922" spans="16:17" ht="12.75" customHeight="1" x14ac:dyDescent="0.2">
      <c r="P922" s="11"/>
      <c r="Q922" s="11"/>
    </row>
    <row r="923" spans="16:17" ht="12.75" customHeight="1" x14ac:dyDescent="0.2">
      <c r="P923" s="11" t="s">
        <v>409</v>
      </c>
      <c r="Q923" s="11"/>
    </row>
    <row r="924" spans="16:17" ht="12.75" customHeight="1" x14ac:dyDescent="0.2">
      <c r="P924" s="11"/>
      <c r="Q924" s="11"/>
    </row>
    <row r="925" spans="16:17" ht="12.75" customHeight="1" x14ac:dyDescent="0.2">
      <c r="P925" s="11"/>
      <c r="Q925" s="11"/>
    </row>
    <row r="926" spans="16:17" ht="12.75" customHeight="1" x14ac:dyDescent="0.2">
      <c r="P926" s="11"/>
      <c r="Q926" s="11"/>
    </row>
    <row r="927" spans="16:17" ht="12.75" customHeight="1" x14ac:dyDescent="0.2">
      <c r="P927" s="11"/>
      <c r="Q927" s="11"/>
    </row>
    <row r="928" spans="16:17" ht="12.75" customHeight="1" x14ac:dyDescent="0.2">
      <c r="P928" s="11"/>
      <c r="Q928" s="11"/>
    </row>
    <row r="929" spans="16:17" ht="12.75" customHeight="1" x14ac:dyDescent="0.2">
      <c r="P929" s="11" t="s">
        <v>229</v>
      </c>
      <c r="Q929" s="11"/>
    </row>
    <row r="930" spans="16:17" ht="12.75" customHeight="1" x14ac:dyDescent="0.2">
      <c r="P930" s="11" t="s">
        <v>218</v>
      </c>
      <c r="Q930" s="11"/>
    </row>
    <row r="931" spans="16:17" ht="12.75" customHeight="1" x14ac:dyDescent="0.2">
      <c r="P931" s="11" t="s">
        <v>410</v>
      </c>
      <c r="Q931" s="11"/>
    </row>
    <row r="932" spans="16:17" ht="12.75" customHeight="1" x14ac:dyDescent="0.2">
      <c r="P932" s="11"/>
      <c r="Q932" s="11"/>
    </row>
    <row r="933" spans="16:17" ht="12.75" customHeight="1" x14ac:dyDescent="0.2">
      <c r="P933" s="11" t="s">
        <v>181</v>
      </c>
      <c r="Q933" s="11"/>
    </row>
    <row r="934" spans="16:17" ht="12.75" customHeight="1" x14ac:dyDescent="0.2">
      <c r="P934" s="11" t="s">
        <v>228</v>
      </c>
      <c r="Q934" s="11"/>
    </row>
    <row r="935" spans="16:17" ht="12.75" customHeight="1" x14ac:dyDescent="0.2">
      <c r="P935" s="11" t="s">
        <v>230</v>
      </c>
      <c r="Q935" s="11"/>
    </row>
    <row r="936" spans="16:17" ht="12.75" customHeight="1" x14ac:dyDescent="0.2">
      <c r="P936" s="11"/>
      <c r="Q936" s="11"/>
    </row>
    <row r="937" spans="16:17" ht="12.75" customHeight="1" x14ac:dyDescent="0.2">
      <c r="P937" s="11" t="s">
        <v>411</v>
      </c>
      <c r="Q937" s="11"/>
    </row>
    <row r="938" spans="16:17" ht="12.75" customHeight="1" x14ac:dyDescent="0.2">
      <c r="P938" s="11" t="s">
        <v>412</v>
      </c>
      <c r="Q938" s="11"/>
    </row>
    <row r="939" spans="16:17" ht="12.75" customHeight="1" x14ac:dyDescent="0.2">
      <c r="P939" s="11" t="s">
        <v>413</v>
      </c>
      <c r="Q939" s="11"/>
    </row>
    <row r="940" spans="16:17" ht="12.75" customHeight="1" x14ac:dyDescent="0.2">
      <c r="P940" s="11"/>
      <c r="Q940" s="11"/>
    </row>
    <row r="941" spans="16:17" ht="12.75" customHeight="1" x14ac:dyDescent="0.2">
      <c r="P941" s="11"/>
      <c r="Q941" s="11"/>
    </row>
    <row r="942" spans="16:17" ht="12.75" customHeight="1" x14ac:dyDescent="0.2">
      <c r="P942" s="11" t="s">
        <v>414</v>
      </c>
      <c r="Q942" s="11"/>
    </row>
    <row r="943" spans="16:17" ht="12.75" customHeight="1" x14ac:dyDescent="0.2">
      <c r="P943" s="11"/>
      <c r="Q943" s="11"/>
    </row>
    <row r="944" spans="16:17" ht="12.75" customHeight="1" x14ac:dyDescent="0.2">
      <c r="P944" s="11"/>
      <c r="Q944" s="11"/>
    </row>
    <row r="945" spans="16:17" ht="12.75" customHeight="1" x14ac:dyDescent="0.2">
      <c r="P945" s="11" t="s">
        <v>96</v>
      </c>
      <c r="Q945" s="11"/>
    </row>
    <row r="946" spans="16:17" ht="12.75" customHeight="1" x14ac:dyDescent="0.2">
      <c r="P946" s="11"/>
      <c r="Q946" s="11"/>
    </row>
    <row r="947" spans="16:17" ht="12.75" customHeight="1" x14ac:dyDescent="0.2">
      <c r="P947" s="11" t="s">
        <v>289</v>
      </c>
      <c r="Q947" s="11"/>
    </row>
    <row r="948" spans="16:17" ht="12.75" customHeight="1" x14ac:dyDescent="0.2">
      <c r="P948" s="11" t="s">
        <v>237</v>
      </c>
      <c r="Q948" s="11"/>
    </row>
    <row r="949" spans="16:17" ht="12.75" customHeight="1" x14ac:dyDescent="0.2">
      <c r="P949" s="11"/>
      <c r="Q949" s="11"/>
    </row>
    <row r="950" spans="16:17" ht="12.75" customHeight="1" x14ac:dyDescent="0.2">
      <c r="P950" s="11" t="s">
        <v>232</v>
      </c>
      <c r="Q950" s="11"/>
    </row>
    <row r="951" spans="16:17" ht="12.75" customHeight="1" x14ac:dyDescent="0.2">
      <c r="P951" s="11"/>
      <c r="Q951" s="11"/>
    </row>
    <row r="952" spans="16:17" ht="12.75" customHeight="1" x14ac:dyDescent="0.2">
      <c r="P952" s="11" t="s">
        <v>88</v>
      </c>
      <c r="Q952" s="11"/>
    </row>
    <row r="953" spans="16:17" ht="12.75" customHeight="1" x14ac:dyDescent="0.2">
      <c r="P953" s="11"/>
      <c r="Q953" s="11"/>
    </row>
    <row r="954" spans="16:17" ht="12.75" customHeight="1" x14ac:dyDescent="0.2">
      <c r="P954" s="11" t="s">
        <v>242</v>
      </c>
      <c r="Q954" s="11"/>
    </row>
    <row r="955" spans="16:17" ht="12.75" customHeight="1" x14ac:dyDescent="0.2">
      <c r="P955" s="11" t="s">
        <v>330</v>
      </c>
      <c r="Q955" s="11"/>
    </row>
    <row r="956" spans="16:17" ht="12.75" customHeight="1" x14ac:dyDescent="0.2">
      <c r="P956" s="11"/>
      <c r="Q956" s="11"/>
    </row>
    <row r="957" spans="16:17" ht="12.75" customHeight="1" x14ac:dyDescent="0.2">
      <c r="P957" s="11"/>
      <c r="Q957" s="11"/>
    </row>
    <row r="958" spans="16:17" ht="12.75" customHeight="1" x14ac:dyDescent="0.2">
      <c r="P958" s="11" t="s">
        <v>415</v>
      </c>
      <c r="Q958" s="11"/>
    </row>
    <row r="959" spans="16:17" ht="12.75" customHeight="1" x14ac:dyDescent="0.2">
      <c r="P959" s="11" t="s">
        <v>416</v>
      </c>
      <c r="Q959" s="11"/>
    </row>
    <row r="960" spans="16:17" ht="12.75" customHeight="1" x14ac:dyDescent="0.2">
      <c r="P960" s="11" t="s">
        <v>294</v>
      </c>
      <c r="Q960" s="11"/>
    </row>
    <row r="961" spans="16:17" ht="12.75" customHeight="1" x14ac:dyDescent="0.2">
      <c r="P961" s="11" t="s">
        <v>417</v>
      </c>
      <c r="Q961" s="11"/>
    </row>
    <row r="962" spans="16:17" ht="12.75" customHeight="1" x14ac:dyDescent="0.2">
      <c r="P962" s="11" t="s">
        <v>518</v>
      </c>
      <c r="Q962" s="11"/>
    </row>
    <row r="963" spans="16:17" ht="12.75" customHeight="1" x14ac:dyDescent="0.2">
      <c r="P963" s="11"/>
      <c r="Q963" s="11"/>
    </row>
    <row r="964" spans="16:17" ht="12.75" customHeight="1" x14ac:dyDescent="0.2">
      <c r="P964" s="11" t="s">
        <v>117</v>
      </c>
      <c r="Q964" s="11"/>
    </row>
    <row r="965" spans="16:17" ht="12.75" customHeight="1" x14ac:dyDescent="0.2">
      <c r="P965" s="11" t="s">
        <v>159</v>
      </c>
      <c r="Q965" s="11"/>
    </row>
    <row r="966" spans="16:17" ht="12.75" customHeight="1" x14ac:dyDescent="0.2">
      <c r="P966" s="11" t="s">
        <v>519</v>
      </c>
      <c r="Q966" s="11"/>
    </row>
    <row r="967" spans="16:17" ht="12.75" customHeight="1" x14ac:dyDescent="0.2">
      <c r="P967" s="11" t="s">
        <v>501</v>
      </c>
      <c r="Q967" s="11"/>
    </row>
    <row r="968" spans="16:17" ht="12.75" customHeight="1" x14ac:dyDescent="0.2">
      <c r="P968" s="11" t="s">
        <v>418</v>
      </c>
      <c r="Q968" s="11"/>
    </row>
    <row r="969" spans="16:17" ht="12.75" customHeight="1" x14ac:dyDescent="0.2">
      <c r="P969" s="11"/>
      <c r="Q969" s="11"/>
    </row>
    <row r="970" spans="16:17" ht="12.75" customHeight="1" x14ac:dyDescent="0.2">
      <c r="P970" s="11" t="s">
        <v>269</v>
      </c>
      <c r="Q970" s="11"/>
    </row>
    <row r="971" spans="16:17" ht="12.75" customHeight="1" x14ac:dyDescent="0.2">
      <c r="P971" s="11"/>
      <c r="Q971" s="11"/>
    </row>
    <row r="972" spans="16:17" ht="12.75" customHeight="1" x14ac:dyDescent="0.2">
      <c r="P972" s="11"/>
      <c r="Q972" s="11"/>
    </row>
    <row r="973" spans="16:17" ht="12.75" customHeight="1" x14ac:dyDescent="0.2">
      <c r="P973" s="11"/>
      <c r="Q973" s="11"/>
    </row>
    <row r="974" spans="16:17" ht="12.75" customHeight="1" x14ac:dyDescent="0.2">
      <c r="P974" s="11"/>
      <c r="Q974" s="11"/>
    </row>
    <row r="975" spans="16:17" ht="12.75" customHeight="1" x14ac:dyDescent="0.2">
      <c r="P975" s="11" t="s">
        <v>93</v>
      </c>
      <c r="Q975" s="11"/>
    </row>
    <row r="976" spans="16:17" ht="12.75" customHeight="1" x14ac:dyDescent="0.2">
      <c r="P976" s="11" t="s">
        <v>419</v>
      </c>
      <c r="Q976" s="11"/>
    </row>
    <row r="977" spans="16:17" ht="12.75" customHeight="1" x14ac:dyDescent="0.2">
      <c r="P977" s="11"/>
      <c r="Q977" s="11"/>
    </row>
    <row r="978" spans="16:17" ht="12.75" customHeight="1" x14ac:dyDescent="0.2">
      <c r="P978" s="11" t="s">
        <v>518</v>
      </c>
      <c r="Q978" s="11"/>
    </row>
    <row r="979" spans="16:17" ht="12.75" customHeight="1" x14ac:dyDescent="0.2">
      <c r="P979" s="11" t="s">
        <v>112</v>
      </c>
      <c r="Q979" s="11"/>
    </row>
    <row r="980" spans="16:17" ht="12.75" customHeight="1" x14ac:dyDescent="0.2">
      <c r="P980" s="11" t="s">
        <v>290</v>
      </c>
      <c r="Q980" s="11"/>
    </row>
    <row r="981" spans="16:17" ht="12.75" customHeight="1" x14ac:dyDescent="0.2">
      <c r="P981" s="11"/>
      <c r="Q981" s="11"/>
    </row>
    <row r="982" spans="16:17" ht="12.75" customHeight="1" x14ac:dyDescent="0.2">
      <c r="P982" s="11"/>
      <c r="Q982" s="11"/>
    </row>
    <row r="983" spans="16:17" ht="12.75" customHeight="1" x14ac:dyDescent="0.2">
      <c r="P983" s="11" t="s">
        <v>226</v>
      </c>
      <c r="Q983" s="11"/>
    </row>
    <row r="984" spans="16:17" ht="12.75" customHeight="1" x14ac:dyDescent="0.2">
      <c r="P984" s="11" t="s">
        <v>235</v>
      </c>
      <c r="Q984" s="11"/>
    </row>
    <row r="985" spans="16:17" ht="12.75" customHeight="1" x14ac:dyDescent="0.2">
      <c r="P985" s="11"/>
      <c r="Q985" s="11"/>
    </row>
    <row r="986" spans="16:17" ht="12.75" customHeight="1" x14ac:dyDescent="0.2">
      <c r="P986" s="11" t="s">
        <v>420</v>
      </c>
      <c r="Q986" s="11"/>
    </row>
    <row r="987" spans="16:17" ht="12.75" customHeight="1" x14ac:dyDescent="0.2">
      <c r="P987" s="11" t="s">
        <v>421</v>
      </c>
      <c r="Q987" s="11"/>
    </row>
    <row r="988" spans="16:17" ht="12.75" customHeight="1" x14ac:dyDescent="0.2">
      <c r="P988" s="11" t="s">
        <v>115</v>
      </c>
      <c r="Q988" s="11"/>
    </row>
    <row r="989" spans="16:17" ht="12.75" customHeight="1" x14ac:dyDescent="0.2">
      <c r="P989" s="11" t="s">
        <v>117</v>
      </c>
      <c r="Q989" s="11"/>
    </row>
    <row r="990" spans="16:17" ht="12.75" customHeight="1" x14ac:dyDescent="0.2">
      <c r="P990" s="11" t="s">
        <v>422</v>
      </c>
      <c r="Q990" s="11"/>
    </row>
    <row r="991" spans="16:17" ht="12.75" customHeight="1" x14ac:dyDescent="0.2">
      <c r="P991" s="11" t="s">
        <v>127</v>
      </c>
      <c r="Q991" s="11"/>
    </row>
    <row r="992" spans="16:17" ht="12.75" customHeight="1" x14ac:dyDescent="0.2">
      <c r="P992" s="11"/>
      <c r="Q992" s="11"/>
    </row>
    <row r="993" spans="16:17" ht="12.75" customHeight="1" x14ac:dyDescent="0.2">
      <c r="P993" s="11" t="s">
        <v>78</v>
      </c>
      <c r="Q993" s="11"/>
    </row>
    <row r="994" spans="16:17" ht="12.75" customHeight="1" x14ac:dyDescent="0.2">
      <c r="P994" s="11" t="s">
        <v>379</v>
      </c>
      <c r="Q994" s="11"/>
    </row>
    <row r="995" spans="16:17" ht="12.75" customHeight="1" x14ac:dyDescent="0.2">
      <c r="P995" s="11"/>
      <c r="Q995" s="11"/>
    </row>
    <row r="996" spans="16:17" ht="12.75" customHeight="1" x14ac:dyDescent="0.2">
      <c r="P996" s="11"/>
      <c r="Q996" s="11"/>
    </row>
    <row r="997" spans="16:17" ht="12.75" customHeight="1" x14ac:dyDescent="0.2">
      <c r="P997" s="11"/>
      <c r="Q997" s="11"/>
    </row>
    <row r="998" spans="16:17" ht="12.75" customHeight="1" x14ac:dyDescent="0.2">
      <c r="P998" s="11" t="s">
        <v>299</v>
      </c>
      <c r="Q998" s="11"/>
    </row>
    <row r="999" spans="16:17" ht="12.75" customHeight="1" x14ac:dyDescent="0.2">
      <c r="P999" s="11" t="s">
        <v>88</v>
      </c>
      <c r="Q999" s="11"/>
    </row>
    <row r="1000" spans="16:17" ht="12.75" customHeight="1" x14ac:dyDescent="0.2">
      <c r="P1000" s="11"/>
      <c r="Q1000" s="11"/>
    </row>
    <row r="1001" spans="16:17" ht="12.75" customHeight="1" x14ac:dyDescent="0.2">
      <c r="P1001" s="11"/>
      <c r="Q1001" s="11"/>
    </row>
    <row r="1002" spans="16:17" ht="12.75" customHeight="1" x14ac:dyDescent="0.2">
      <c r="P1002" s="11" t="s">
        <v>186</v>
      </c>
      <c r="Q1002" s="11"/>
    </row>
    <row r="1003" spans="16:17" ht="12.75" customHeight="1" x14ac:dyDescent="0.2">
      <c r="P1003" s="11" t="s">
        <v>90</v>
      </c>
      <c r="Q1003" s="11"/>
    </row>
    <row r="1004" spans="16:17" ht="12.75" customHeight="1" x14ac:dyDescent="0.2">
      <c r="P1004" s="11" t="s">
        <v>226</v>
      </c>
      <c r="Q1004" s="11"/>
    </row>
    <row r="1005" spans="16:17" ht="12.75" customHeight="1" x14ac:dyDescent="0.2">
      <c r="P1005" s="11" t="s">
        <v>227</v>
      </c>
      <c r="Q1005" s="11"/>
    </row>
    <row r="1006" spans="16:17" ht="12.75" customHeight="1" x14ac:dyDescent="0.2">
      <c r="P1006" s="11"/>
      <c r="Q1006" s="11"/>
    </row>
    <row r="1007" spans="16:17" ht="12.75" customHeight="1" x14ac:dyDescent="0.2">
      <c r="P1007" s="11" t="s">
        <v>60</v>
      </c>
      <c r="Q1007" s="11"/>
    </row>
    <row r="1008" spans="16:17" ht="12.75" customHeight="1" x14ac:dyDescent="0.2">
      <c r="P1008" s="11" t="s">
        <v>93</v>
      </c>
      <c r="Q1008" s="11"/>
    </row>
    <row r="1009" spans="16:17" ht="12.75" customHeight="1" x14ac:dyDescent="0.2">
      <c r="P1009" s="11" t="s">
        <v>90</v>
      </c>
      <c r="Q1009" s="11"/>
    </row>
    <row r="1010" spans="16:17" ht="12.75" customHeight="1" x14ac:dyDescent="0.2">
      <c r="P1010" s="11" t="s">
        <v>99</v>
      </c>
      <c r="Q1010" s="11"/>
    </row>
    <row r="1011" spans="16:17" ht="12.75" customHeight="1" x14ac:dyDescent="0.2">
      <c r="P1011" s="11" t="s">
        <v>242</v>
      </c>
      <c r="Q1011" s="11"/>
    </row>
    <row r="1012" spans="16:17" ht="12.75" customHeight="1" x14ac:dyDescent="0.2">
      <c r="P1012" s="11"/>
      <c r="Q1012" s="11"/>
    </row>
    <row r="1013" spans="16:17" ht="12.75" customHeight="1" x14ac:dyDescent="0.2">
      <c r="P1013" s="11"/>
      <c r="Q1013" s="11"/>
    </row>
    <row r="1014" spans="16:17" ht="12.75" customHeight="1" x14ac:dyDescent="0.2">
      <c r="P1014" s="11" t="s">
        <v>371</v>
      </c>
      <c r="Q1014" s="11"/>
    </row>
    <row r="1015" spans="16:17" ht="12.75" customHeight="1" x14ac:dyDescent="0.2">
      <c r="P1015" s="11" t="s">
        <v>96</v>
      </c>
      <c r="Q1015" s="11"/>
    </row>
    <row r="1016" spans="16:17" ht="12.75" customHeight="1" x14ac:dyDescent="0.2">
      <c r="P1016" s="11" t="s">
        <v>279</v>
      </c>
      <c r="Q1016" s="11"/>
    </row>
    <row r="1017" spans="16:17" ht="12.75" customHeight="1" x14ac:dyDescent="0.2">
      <c r="P1017" s="11" t="s">
        <v>99</v>
      </c>
      <c r="Q1017" s="11"/>
    </row>
    <row r="1018" spans="16:17" ht="12.75" customHeight="1" x14ac:dyDescent="0.2">
      <c r="P1018" s="11"/>
      <c r="Q1018" s="11"/>
    </row>
    <row r="1019" spans="16:17" ht="12.75" customHeight="1" x14ac:dyDescent="0.2">
      <c r="P1019" s="11" t="s">
        <v>272</v>
      </c>
      <c r="Q1019" s="11"/>
    </row>
    <row r="1020" spans="16:17" ht="12.75" customHeight="1" x14ac:dyDescent="0.2">
      <c r="P1020" s="11" t="s">
        <v>99</v>
      </c>
      <c r="Q1020" s="11"/>
    </row>
    <row r="1021" spans="16:17" ht="12.75" customHeight="1" x14ac:dyDescent="0.2">
      <c r="P1021" s="11" t="s">
        <v>327</v>
      </c>
      <c r="Q1021" s="11"/>
    </row>
    <row r="1022" spans="16:17" ht="12.75" customHeight="1" x14ac:dyDescent="0.2">
      <c r="P1022" s="11"/>
      <c r="Q1022" s="11"/>
    </row>
    <row r="1023" spans="16:17" ht="12.75" customHeight="1" x14ac:dyDescent="0.2">
      <c r="P1023" s="11"/>
      <c r="Q1023" s="11"/>
    </row>
    <row r="1024" spans="16:17" ht="12.75" customHeight="1" x14ac:dyDescent="0.2">
      <c r="P1024" s="11"/>
      <c r="Q1024" s="11"/>
    </row>
    <row r="1025" spans="16:17" ht="12.75" customHeight="1" x14ac:dyDescent="0.2">
      <c r="P1025" s="11"/>
      <c r="Q1025" s="11"/>
    </row>
    <row r="1026" spans="16:17" ht="12.75" customHeight="1" x14ac:dyDescent="0.2">
      <c r="P1026" s="11" t="s">
        <v>334</v>
      </c>
      <c r="Q1026" s="11"/>
    </row>
    <row r="1027" spans="16:17" ht="12.75" customHeight="1" x14ac:dyDescent="0.2">
      <c r="P1027" s="11" t="s">
        <v>224</v>
      </c>
      <c r="Q1027" s="11"/>
    </row>
    <row r="1028" spans="16:17" ht="12.75" customHeight="1" x14ac:dyDescent="0.2">
      <c r="P1028" s="11" t="s">
        <v>307</v>
      </c>
      <c r="Q1028" s="11"/>
    </row>
    <row r="1029" spans="16:17" ht="12.75" customHeight="1" x14ac:dyDescent="0.2"/>
    <row r="1030" spans="16:17" ht="12.75" customHeight="1" x14ac:dyDescent="0.2"/>
    <row r="1031" spans="16:17" ht="12.75" customHeight="1" x14ac:dyDescent="0.2"/>
    <row r="1032" spans="16:17" ht="12.75" customHeight="1" x14ac:dyDescent="0.2"/>
    <row r="1033" spans="16:17" ht="12.75" customHeight="1" x14ac:dyDescent="0.2"/>
    <row r="1034" spans="16:17" ht="12.75" customHeight="1" x14ac:dyDescent="0.2"/>
    <row r="1035" spans="16:17" ht="12.75" customHeight="1" x14ac:dyDescent="0.2"/>
    <row r="1036" spans="16:17" ht="12.75" customHeight="1" x14ac:dyDescent="0.2"/>
    <row r="1037" spans="16:17" ht="12.75" customHeight="1" x14ac:dyDescent="0.2"/>
    <row r="1038" spans="16:17" ht="12.75" customHeight="1" x14ac:dyDescent="0.2"/>
    <row r="1039" spans="16:17" ht="12.75" customHeight="1" x14ac:dyDescent="0.2"/>
    <row r="1040" spans="16:17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</sheetData>
  <mergeCells count="4">
    <mergeCell ref="A1:N1"/>
    <mergeCell ref="A53:F54"/>
    <mergeCell ref="A57:F58"/>
    <mergeCell ref="A61:F64"/>
  </mergeCells>
  <phoneticPr fontId="0" type="noConversion"/>
  <printOptions horizontalCentered="1"/>
  <pageMargins left="0.25" right="0.25" top="0.25" bottom="0.25" header="0.5" footer="0.5"/>
  <pageSetup scale="71" orientation="portrait" r:id="rId1"/>
  <headerFooter alignWithMargins="0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25" zoomScaleNormal="100" workbookViewId="0">
      <selection sqref="A1:V1"/>
    </sheetView>
  </sheetViews>
  <sheetFormatPr defaultRowHeight="13.5" customHeight="1" x14ac:dyDescent="0.2"/>
  <cols>
    <col min="1" max="1" width="9.140625" style="81"/>
    <col min="2" max="2" width="10.7109375" style="82" customWidth="1"/>
    <col min="3" max="3" width="10.7109375" style="86" customWidth="1"/>
    <col min="4" max="4" width="17" style="84" customWidth="1"/>
    <col min="5" max="6" width="15.7109375" style="84" customWidth="1"/>
    <col min="7" max="7" width="15.7109375" style="85" customWidth="1"/>
    <col min="8" max="8" width="12.7109375" style="81" customWidth="1"/>
    <col min="9" max="9" width="14.42578125" style="90" customWidth="1"/>
    <col min="10" max="10" width="17.42578125" style="56" customWidth="1"/>
    <col min="11" max="11" width="18.5703125" style="56" customWidth="1"/>
    <col min="12" max="12" width="16.42578125" style="56" customWidth="1"/>
    <col min="13" max="13" width="33.7109375" style="88" customWidth="1"/>
    <col min="14" max="14" width="10.42578125" style="81" customWidth="1"/>
    <col min="15" max="15" width="12" style="88" bestFit="1" customWidth="1"/>
    <col min="16" max="16" width="14.42578125" style="81" customWidth="1"/>
    <col min="17" max="17" width="10.28515625" style="86" customWidth="1"/>
    <col min="18" max="18" width="13.7109375" style="89" customWidth="1"/>
    <col min="19" max="19" width="17.85546875" style="81" customWidth="1"/>
    <col min="20" max="21" width="9.140625" style="81"/>
    <col min="22" max="22" width="10.7109375" style="81" customWidth="1"/>
    <col min="23" max="23" width="9.140625" style="133"/>
    <col min="24" max="16384" width="9.140625" style="81"/>
  </cols>
  <sheetData>
    <row r="1" spans="1:23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3" s="122" customFormat="1" ht="13.5" customHeight="1" x14ac:dyDescent="0.25">
      <c r="A2" s="535" t="s">
        <v>602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3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3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3" s="123" customFormat="1" ht="25.5" customHeight="1" x14ac:dyDescent="0.2">
      <c r="A5" s="135" t="s">
        <v>605</v>
      </c>
      <c r="B5" s="157" t="s">
        <v>606</v>
      </c>
      <c r="C5" s="158"/>
      <c r="D5" s="169" t="s">
        <v>607</v>
      </c>
      <c r="E5" s="163"/>
      <c r="F5" s="163"/>
      <c r="G5" s="163"/>
      <c r="H5" s="159">
        <v>41092</v>
      </c>
      <c r="I5" s="160">
        <v>2</v>
      </c>
      <c r="J5" s="167">
        <v>387821</v>
      </c>
      <c r="K5" s="167">
        <v>0</v>
      </c>
      <c r="L5" s="167">
        <v>112821</v>
      </c>
      <c r="M5" s="161" t="s">
        <v>611</v>
      </c>
      <c r="N5" s="162"/>
      <c r="O5" s="161" t="s">
        <v>610</v>
      </c>
      <c r="P5" s="164"/>
      <c r="Q5" s="135" t="s">
        <v>70</v>
      </c>
      <c r="R5" s="135" t="s">
        <v>554</v>
      </c>
      <c r="S5" s="135"/>
      <c r="T5" s="135" t="s">
        <v>608</v>
      </c>
      <c r="U5" s="135" t="s">
        <v>609</v>
      </c>
      <c r="V5" s="135"/>
    </row>
    <row r="6" spans="1:23" s="123" customFormat="1" ht="25.5" customHeight="1" x14ac:dyDescent="0.2">
      <c r="A6" s="135" t="s">
        <v>605</v>
      </c>
      <c r="B6" s="157" t="s">
        <v>612</v>
      </c>
      <c r="C6" s="139"/>
      <c r="D6" s="169" t="s">
        <v>613</v>
      </c>
      <c r="E6" s="163"/>
      <c r="F6" s="163"/>
      <c r="G6" s="163"/>
      <c r="H6" s="159">
        <v>41093</v>
      </c>
      <c r="I6" s="160">
        <v>1</v>
      </c>
      <c r="J6" s="167">
        <v>43999</v>
      </c>
      <c r="K6" s="167">
        <v>16800</v>
      </c>
      <c r="L6" s="167">
        <v>20800</v>
      </c>
      <c r="M6" s="161" t="s">
        <v>614</v>
      </c>
      <c r="N6" s="162" t="s">
        <v>610</v>
      </c>
      <c r="O6" s="161"/>
      <c r="P6" s="166"/>
      <c r="Q6" s="135" t="s">
        <v>615</v>
      </c>
      <c r="R6" s="135" t="s">
        <v>554</v>
      </c>
      <c r="S6" s="135"/>
      <c r="T6" s="135" t="s">
        <v>608</v>
      </c>
      <c r="U6" s="135" t="s">
        <v>609</v>
      </c>
      <c r="V6" s="135"/>
    </row>
    <row r="7" spans="1:23" s="123" customFormat="1" ht="25.5" customHeight="1" x14ac:dyDescent="0.2">
      <c r="A7" s="135" t="s">
        <v>605</v>
      </c>
      <c r="B7" s="157" t="s">
        <v>616</v>
      </c>
      <c r="C7" s="139"/>
      <c r="D7" s="170" t="s">
        <v>617</v>
      </c>
      <c r="E7" s="165"/>
      <c r="F7" s="165"/>
      <c r="G7" s="165"/>
      <c r="H7" s="159">
        <v>41095</v>
      </c>
      <c r="I7" s="160">
        <v>3</v>
      </c>
      <c r="J7" s="167">
        <v>242838</v>
      </c>
      <c r="K7" s="167">
        <v>0</v>
      </c>
      <c r="L7" s="167">
        <v>83078</v>
      </c>
      <c r="M7" s="161" t="s">
        <v>618</v>
      </c>
      <c r="N7" s="162" t="s">
        <v>610</v>
      </c>
      <c r="O7" s="124"/>
      <c r="P7" s="166"/>
      <c r="Q7" s="135" t="s">
        <v>459</v>
      </c>
      <c r="R7" s="135" t="s">
        <v>554</v>
      </c>
      <c r="S7" s="135"/>
      <c r="T7" s="135" t="s">
        <v>573</v>
      </c>
      <c r="U7" s="135" t="s">
        <v>619</v>
      </c>
      <c r="V7" s="287" t="s">
        <v>993</v>
      </c>
    </row>
    <row r="8" spans="1:23" s="213" customFormat="1" ht="25.5" customHeight="1" x14ac:dyDescent="0.2">
      <c r="A8" s="216" t="s">
        <v>605</v>
      </c>
      <c r="B8" s="217" t="s">
        <v>620</v>
      </c>
      <c r="C8" s="214"/>
      <c r="D8" s="225" t="s">
        <v>621</v>
      </c>
      <c r="E8" s="222"/>
      <c r="F8" s="222"/>
      <c r="G8" s="222"/>
      <c r="H8" s="218">
        <v>41100</v>
      </c>
      <c r="I8" s="219">
        <v>5</v>
      </c>
      <c r="J8" s="224">
        <v>249999</v>
      </c>
      <c r="K8" s="224">
        <v>0</v>
      </c>
      <c r="L8" s="224">
        <v>73058</v>
      </c>
      <c r="M8" s="220" t="s">
        <v>715</v>
      </c>
      <c r="N8" s="215"/>
      <c r="O8" s="221" t="s">
        <v>610</v>
      </c>
      <c r="P8" s="223"/>
      <c r="Q8" s="216" t="s">
        <v>459</v>
      </c>
      <c r="R8" s="216" t="s">
        <v>554</v>
      </c>
      <c r="S8" s="216"/>
      <c r="T8" s="216" t="s">
        <v>462</v>
      </c>
      <c r="U8" s="216" t="s">
        <v>623</v>
      </c>
      <c r="V8" s="216"/>
    </row>
    <row r="9" spans="1:23" s="123" customFormat="1" ht="25.5" customHeight="1" x14ac:dyDescent="0.2">
      <c r="A9" s="135" t="s">
        <v>605</v>
      </c>
      <c r="B9" s="157" t="s">
        <v>624</v>
      </c>
      <c r="C9" s="158">
        <v>995890</v>
      </c>
      <c r="D9" s="170" t="s">
        <v>625</v>
      </c>
      <c r="E9" s="165"/>
      <c r="F9" s="165"/>
      <c r="G9" s="165"/>
      <c r="H9" s="159">
        <v>41087</v>
      </c>
      <c r="I9" s="160">
        <v>1</v>
      </c>
      <c r="J9" s="167">
        <v>25000</v>
      </c>
      <c r="K9" s="167">
        <v>13000</v>
      </c>
      <c r="L9" s="167">
        <v>13000</v>
      </c>
      <c r="M9" s="161" t="s">
        <v>626</v>
      </c>
      <c r="N9" s="79"/>
      <c r="O9" s="162" t="s">
        <v>610</v>
      </c>
      <c r="P9" s="166"/>
      <c r="Q9" s="135" t="s">
        <v>627</v>
      </c>
      <c r="R9" s="135" t="s">
        <v>557</v>
      </c>
      <c r="S9" s="135"/>
      <c r="T9" s="135" t="s">
        <v>460</v>
      </c>
      <c r="U9" s="135" t="s">
        <v>609</v>
      </c>
      <c r="V9" s="135" t="s">
        <v>653</v>
      </c>
    </row>
    <row r="10" spans="1:23" s="123" customFormat="1" ht="25.5" customHeight="1" x14ac:dyDescent="0.2">
      <c r="A10" s="172" t="s">
        <v>628</v>
      </c>
      <c r="B10" s="173" t="s">
        <v>629</v>
      </c>
      <c r="C10" s="139"/>
      <c r="D10" s="123" t="s">
        <v>630</v>
      </c>
      <c r="E10" s="165"/>
      <c r="F10" s="165"/>
      <c r="G10" s="165"/>
      <c r="H10" s="159">
        <v>41101</v>
      </c>
      <c r="I10" s="160">
        <v>3</v>
      </c>
      <c r="J10" s="167">
        <v>790309</v>
      </c>
      <c r="K10" s="167">
        <v>1178862</v>
      </c>
      <c r="L10" s="167">
        <v>34658</v>
      </c>
      <c r="M10" s="161" t="s">
        <v>631</v>
      </c>
      <c r="N10" s="79"/>
      <c r="O10" s="162"/>
      <c r="P10" s="157" t="s">
        <v>610</v>
      </c>
      <c r="Q10" s="135" t="s">
        <v>632</v>
      </c>
      <c r="R10" s="135" t="s">
        <v>554</v>
      </c>
      <c r="S10" s="135"/>
      <c r="T10" s="135" t="s">
        <v>633</v>
      </c>
      <c r="U10" s="135"/>
      <c r="V10" s="135"/>
      <c r="W10" s="123" t="s">
        <v>634</v>
      </c>
    </row>
    <row r="11" spans="1:23" s="123" customFormat="1" ht="25.5" customHeight="1" x14ac:dyDescent="0.2">
      <c r="A11" s="174" t="s">
        <v>628</v>
      </c>
      <c r="B11" s="175" t="s">
        <v>629</v>
      </c>
      <c r="C11" s="139"/>
      <c r="D11" s="123" t="s">
        <v>630</v>
      </c>
      <c r="E11" s="165"/>
      <c r="F11" s="165"/>
      <c r="G11" s="165"/>
      <c r="H11" s="159">
        <v>41101</v>
      </c>
      <c r="I11" s="171">
        <v>3</v>
      </c>
      <c r="J11" s="167">
        <v>444843</v>
      </c>
      <c r="K11" s="167">
        <v>472376</v>
      </c>
      <c r="L11" s="167">
        <v>21183</v>
      </c>
      <c r="M11" s="161" t="s">
        <v>631</v>
      </c>
      <c r="N11" s="79"/>
      <c r="O11" s="162"/>
      <c r="P11" s="157" t="s">
        <v>610</v>
      </c>
      <c r="Q11" s="135" t="s">
        <v>635</v>
      </c>
      <c r="R11" s="135" t="s">
        <v>554</v>
      </c>
      <c r="S11" s="135"/>
      <c r="T11" s="135" t="s">
        <v>633</v>
      </c>
      <c r="U11" s="135"/>
      <c r="V11" s="135"/>
      <c r="W11" s="123" t="s">
        <v>636</v>
      </c>
    </row>
    <row r="12" spans="1:23" s="123" customFormat="1" ht="25.5" customHeight="1" x14ac:dyDescent="0.2">
      <c r="A12" s="174" t="s">
        <v>628</v>
      </c>
      <c r="B12" s="175" t="s">
        <v>629</v>
      </c>
      <c r="C12" s="139"/>
      <c r="D12" s="123" t="s">
        <v>630</v>
      </c>
      <c r="E12" s="165"/>
      <c r="F12" s="165"/>
      <c r="G12" s="165"/>
      <c r="H12" s="159">
        <v>41101</v>
      </c>
      <c r="I12" s="171">
        <v>3</v>
      </c>
      <c r="J12" s="167">
        <v>399928</v>
      </c>
      <c r="K12" s="167">
        <v>42816</v>
      </c>
      <c r="L12" s="167">
        <v>4555</v>
      </c>
      <c r="M12" s="161" t="s">
        <v>631</v>
      </c>
      <c r="N12" s="79"/>
      <c r="O12" s="162"/>
      <c r="P12" s="157" t="s">
        <v>610</v>
      </c>
      <c r="Q12" s="135" t="s">
        <v>637</v>
      </c>
      <c r="R12" s="135" t="s">
        <v>554</v>
      </c>
      <c r="S12" s="135"/>
      <c r="T12" s="135" t="s">
        <v>633</v>
      </c>
      <c r="U12" s="135"/>
      <c r="V12" s="135"/>
      <c r="W12" s="123" t="s">
        <v>640</v>
      </c>
    </row>
    <row r="13" spans="1:23" s="123" customFormat="1" ht="25.5" customHeight="1" x14ac:dyDescent="0.2">
      <c r="A13" s="174" t="s">
        <v>628</v>
      </c>
      <c r="B13" s="175" t="s">
        <v>629</v>
      </c>
      <c r="C13" s="139"/>
      <c r="D13" s="123" t="s">
        <v>638</v>
      </c>
      <c r="E13" s="165"/>
      <c r="F13" s="165"/>
      <c r="G13" s="165"/>
      <c r="H13" s="159">
        <v>41101</v>
      </c>
      <c r="I13" s="171">
        <v>3</v>
      </c>
      <c r="J13" s="167">
        <v>375000</v>
      </c>
      <c r="K13" s="167">
        <v>0</v>
      </c>
      <c r="L13" s="167">
        <v>0</v>
      </c>
      <c r="M13" s="161" t="s">
        <v>631</v>
      </c>
      <c r="N13" s="79"/>
      <c r="O13" s="162"/>
      <c r="P13" s="157" t="s">
        <v>610</v>
      </c>
      <c r="Q13" s="135" t="s">
        <v>639</v>
      </c>
      <c r="R13" s="135" t="s">
        <v>554</v>
      </c>
      <c r="S13" s="135"/>
      <c r="T13" s="135" t="s">
        <v>633</v>
      </c>
      <c r="U13" s="135"/>
      <c r="V13" s="135"/>
      <c r="W13" s="123" t="s">
        <v>643</v>
      </c>
    </row>
    <row r="14" spans="1:23" s="123" customFormat="1" ht="25.5" customHeight="1" x14ac:dyDescent="0.2">
      <c r="A14" s="176" t="s">
        <v>628</v>
      </c>
      <c r="B14" s="177" t="s">
        <v>629</v>
      </c>
      <c r="C14" s="139"/>
      <c r="D14" s="123" t="s">
        <v>646</v>
      </c>
      <c r="E14" s="165"/>
      <c r="F14" s="165"/>
      <c r="G14" s="165"/>
      <c r="H14" s="159">
        <v>41101</v>
      </c>
      <c r="I14" s="171">
        <v>3</v>
      </c>
      <c r="J14" s="167">
        <v>166425</v>
      </c>
      <c r="K14" s="167">
        <v>329454</v>
      </c>
      <c r="L14" s="167">
        <v>7925</v>
      </c>
      <c r="M14" s="161" t="s">
        <v>631</v>
      </c>
      <c r="N14" s="79"/>
      <c r="O14" s="162"/>
      <c r="P14" s="157" t="s">
        <v>610</v>
      </c>
      <c r="Q14" s="135" t="s">
        <v>641</v>
      </c>
      <c r="R14" s="135" t="s">
        <v>554</v>
      </c>
      <c r="S14" s="135"/>
      <c r="T14" s="135" t="s">
        <v>633</v>
      </c>
      <c r="U14" s="135"/>
      <c r="V14" s="135"/>
      <c r="W14" s="123" t="s">
        <v>642</v>
      </c>
    </row>
    <row r="15" spans="1:23" s="123" customFormat="1" ht="25.5" customHeight="1" x14ac:dyDescent="0.2">
      <c r="A15" s="135" t="s">
        <v>644</v>
      </c>
      <c r="B15" s="157" t="s">
        <v>645</v>
      </c>
      <c r="C15" s="139"/>
      <c r="D15" s="123" t="s">
        <v>647</v>
      </c>
      <c r="E15" s="165"/>
      <c r="F15" s="165"/>
      <c r="G15" s="165"/>
      <c r="H15" s="159">
        <v>41109</v>
      </c>
      <c r="I15" s="171">
        <v>2</v>
      </c>
      <c r="J15" s="167">
        <v>927237</v>
      </c>
      <c r="K15" s="167">
        <v>661289</v>
      </c>
      <c r="L15" s="167">
        <v>44154</v>
      </c>
      <c r="M15" s="161" t="s">
        <v>648</v>
      </c>
      <c r="N15" s="79"/>
      <c r="O15" s="162"/>
      <c r="P15" s="157" t="s">
        <v>610</v>
      </c>
      <c r="Q15" s="135" t="s">
        <v>632</v>
      </c>
      <c r="R15" s="135" t="s">
        <v>554</v>
      </c>
      <c r="S15" s="135"/>
      <c r="T15" s="135" t="s">
        <v>41</v>
      </c>
      <c r="U15" s="135" t="s">
        <v>41</v>
      </c>
      <c r="V15" s="135"/>
    </row>
    <row r="16" spans="1:23" s="123" customFormat="1" ht="25.5" customHeight="1" x14ac:dyDescent="0.2">
      <c r="A16" s="135" t="s">
        <v>644</v>
      </c>
      <c r="B16" s="157" t="s">
        <v>649</v>
      </c>
      <c r="C16" s="139"/>
      <c r="D16" s="123" t="s">
        <v>650</v>
      </c>
      <c r="E16" s="165"/>
      <c r="F16" s="165"/>
      <c r="G16" s="165"/>
      <c r="H16" s="159">
        <v>41109</v>
      </c>
      <c r="I16" s="171">
        <v>3</v>
      </c>
      <c r="J16" s="167">
        <v>304590</v>
      </c>
      <c r="K16" s="167">
        <v>0</v>
      </c>
      <c r="L16" s="167">
        <v>94589</v>
      </c>
      <c r="M16" s="161" t="s">
        <v>685</v>
      </c>
      <c r="N16" s="162" t="s">
        <v>610</v>
      </c>
      <c r="O16" s="162"/>
      <c r="P16" s="157"/>
      <c r="Q16" s="135" t="s">
        <v>667</v>
      </c>
      <c r="R16" s="135" t="s">
        <v>553</v>
      </c>
      <c r="S16" s="135"/>
      <c r="T16" s="135" t="s">
        <v>608</v>
      </c>
      <c r="U16" s="135" t="s">
        <v>609</v>
      </c>
      <c r="V16" s="135"/>
    </row>
    <row r="17" spans="1:23" s="123" customFormat="1" ht="25.5" customHeight="1" x14ac:dyDescent="0.2">
      <c r="A17" s="135" t="s">
        <v>644</v>
      </c>
      <c r="B17" s="157" t="s">
        <v>651</v>
      </c>
      <c r="C17" s="139"/>
      <c r="D17" s="123" t="s">
        <v>652</v>
      </c>
      <c r="E17" s="165"/>
      <c r="F17" s="165"/>
      <c r="G17" s="165"/>
      <c r="H17" s="159">
        <v>41109</v>
      </c>
      <c r="I17" s="171">
        <v>5</v>
      </c>
      <c r="J17" s="167">
        <v>1319451</v>
      </c>
      <c r="K17" s="290">
        <v>0</v>
      </c>
      <c r="L17" s="167">
        <v>70341</v>
      </c>
      <c r="M17" s="161" t="s">
        <v>686</v>
      </c>
      <c r="N17" s="79"/>
      <c r="O17" s="162"/>
      <c r="P17" s="157"/>
      <c r="Q17" s="135" t="s">
        <v>687</v>
      </c>
      <c r="R17" s="135" t="s">
        <v>554</v>
      </c>
      <c r="S17" s="135"/>
      <c r="T17" s="135" t="s">
        <v>44</v>
      </c>
      <c r="U17" s="135" t="s">
        <v>44</v>
      </c>
      <c r="V17" s="135"/>
    </row>
    <row r="18" spans="1:23" s="123" customFormat="1" ht="25.5" customHeight="1" x14ac:dyDescent="0.2">
      <c r="A18" s="135" t="s">
        <v>605</v>
      </c>
      <c r="B18" s="157" t="s">
        <v>654</v>
      </c>
      <c r="C18" s="139"/>
      <c r="D18" s="123" t="s">
        <v>655</v>
      </c>
      <c r="E18" s="165"/>
      <c r="F18" s="165"/>
      <c r="G18" s="165"/>
      <c r="H18" s="159">
        <v>41114</v>
      </c>
      <c r="I18" s="171">
        <v>5</v>
      </c>
      <c r="J18" s="167">
        <v>400235</v>
      </c>
      <c r="K18" s="167">
        <v>95673</v>
      </c>
      <c r="L18" s="167">
        <v>131412</v>
      </c>
      <c r="M18" s="161" t="s">
        <v>656</v>
      </c>
      <c r="N18" s="162" t="s">
        <v>610</v>
      </c>
      <c r="O18" s="162"/>
      <c r="P18" s="157"/>
      <c r="Q18" s="135" t="s">
        <v>459</v>
      </c>
      <c r="R18" s="135" t="s">
        <v>554</v>
      </c>
      <c r="S18" s="135"/>
      <c r="T18" s="135" t="s">
        <v>558</v>
      </c>
      <c r="U18" s="135" t="s">
        <v>609</v>
      </c>
      <c r="V18" s="135"/>
    </row>
    <row r="19" spans="1:23" s="123" customFormat="1" ht="25.5" customHeight="1" x14ac:dyDescent="0.2">
      <c r="A19" s="135" t="s">
        <v>605</v>
      </c>
      <c r="B19" s="157" t="s">
        <v>657</v>
      </c>
      <c r="C19" s="139"/>
      <c r="D19" s="123" t="s">
        <v>658</v>
      </c>
      <c r="E19" s="165"/>
      <c r="F19" s="165"/>
      <c r="G19" s="165"/>
      <c r="H19" s="159">
        <v>41113</v>
      </c>
      <c r="I19" s="171">
        <v>5</v>
      </c>
      <c r="J19" s="167">
        <v>946275</v>
      </c>
      <c r="K19" s="167">
        <v>65190</v>
      </c>
      <c r="L19" s="167">
        <v>290271</v>
      </c>
      <c r="M19" s="161" t="s">
        <v>659</v>
      </c>
      <c r="N19" s="162" t="s">
        <v>610</v>
      </c>
      <c r="O19" s="162"/>
      <c r="P19" s="157"/>
      <c r="Q19" s="135" t="s">
        <v>459</v>
      </c>
      <c r="R19" s="135" t="s">
        <v>554</v>
      </c>
      <c r="S19" s="135"/>
      <c r="T19" s="135" t="s">
        <v>660</v>
      </c>
      <c r="U19" s="135" t="s">
        <v>619</v>
      </c>
      <c r="V19" s="135"/>
    </row>
    <row r="20" spans="1:23" s="123" customFormat="1" ht="25.5" customHeight="1" x14ac:dyDescent="0.2">
      <c r="A20" s="135" t="s">
        <v>605</v>
      </c>
      <c r="B20" s="157" t="s">
        <v>661</v>
      </c>
      <c r="C20" s="139"/>
      <c r="D20" s="123" t="s">
        <v>650</v>
      </c>
      <c r="E20" s="165"/>
      <c r="F20" s="165"/>
      <c r="G20" s="165"/>
      <c r="H20" s="159">
        <v>41106</v>
      </c>
      <c r="I20" s="171">
        <v>2</v>
      </c>
      <c r="J20" s="167">
        <v>136801</v>
      </c>
      <c r="K20" s="167">
        <v>0</v>
      </c>
      <c r="L20" s="167">
        <v>46800</v>
      </c>
      <c r="M20" s="161" t="s">
        <v>662</v>
      </c>
      <c r="N20" s="162" t="s">
        <v>610</v>
      </c>
      <c r="O20" s="162"/>
      <c r="P20" s="157"/>
      <c r="Q20" s="135" t="s">
        <v>663</v>
      </c>
      <c r="R20" s="135" t="s">
        <v>553</v>
      </c>
      <c r="S20" s="135"/>
      <c r="T20" s="135" t="s">
        <v>608</v>
      </c>
      <c r="U20" s="135" t="s">
        <v>609</v>
      </c>
      <c r="V20" s="135"/>
    </row>
    <row r="21" spans="1:23" s="123" customFormat="1" ht="25.5" customHeight="1" x14ac:dyDescent="0.2">
      <c r="A21" s="135" t="s">
        <v>605</v>
      </c>
      <c r="B21" s="157" t="s">
        <v>664</v>
      </c>
      <c r="C21" s="139"/>
      <c r="D21" s="123" t="s">
        <v>665</v>
      </c>
      <c r="E21" s="165"/>
      <c r="F21" s="165"/>
      <c r="G21" s="165"/>
      <c r="H21" s="159">
        <v>41114</v>
      </c>
      <c r="I21" s="171">
        <v>3</v>
      </c>
      <c r="J21" s="167">
        <v>96272</v>
      </c>
      <c r="K21" s="167">
        <v>75600</v>
      </c>
      <c r="L21" s="167">
        <v>93600</v>
      </c>
      <c r="M21" s="161" t="s">
        <v>666</v>
      </c>
      <c r="N21" s="162" t="s">
        <v>610</v>
      </c>
      <c r="O21" s="162"/>
      <c r="P21" s="157"/>
      <c r="Q21" s="135" t="s">
        <v>667</v>
      </c>
      <c r="R21" s="135" t="s">
        <v>553</v>
      </c>
      <c r="S21" s="135"/>
      <c r="T21" s="135" t="s">
        <v>660</v>
      </c>
      <c r="U21" s="135" t="s">
        <v>619</v>
      </c>
      <c r="V21" s="135"/>
    </row>
    <row r="22" spans="1:23" s="123" customFormat="1" ht="25.5" customHeight="1" x14ac:dyDescent="0.2">
      <c r="A22" s="135" t="s">
        <v>605</v>
      </c>
      <c r="B22" s="157" t="s">
        <v>668</v>
      </c>
      <c r="C22" s="139"/>
      <c r="D22" s="123" t="s">
        <v>669</v>
      </c>
      <c r="E22" s="165"/>
      <c r="F22" s="165"/>
      <c r="G22" s="165"/>
      <c r="H22" s="159">
        <v>41100</v>
      </c>
      <c r="I22" s="171">
        <v>3</v>
      </c>
      <c r="J22" s="167">
        <v>173029</v>
      </c>
      <c r="K22" s="167">
        <v>0</v>
      </c>
      <c r="L22" s="167">
        <v>59194</v>
      </c>
      <c r="M22" s="161" t="s">
        <v>670</v>
      </c>
      <c r="N22" s="162" t="s">
        <v>610</v>
      </c>
      <c r="O22" s="162"/>
      <c r="P22" s="157"/>
      <c r="Q22" s="135" t="s">
        <v>459</v>
      </c>
      <c r="R22" s="135" t="s">
        <v>554</v>
      </c>
      <c r="S22" s="135"/>
      <c r="T22" s="135" t="s">
        <v>573</v>
      </c>
      <c r="U22" s="135" t="s">
        <v>619</v>
      </c>
      <c r="V22" s="287" t="s">
        <v>993</v>
      </c>
    </row>
    <row r="23" spans="1:23" s="123" customFormat="1" ht="25.5" customHeight="1" x14ac:dyDescent="0.2">
      <c r="A23" s="135" t="s">
        <v>605</v>
      </c>
      <c r="B23" s="157" t="s">
        <v>671</v>
      </c>
      <c r="C23" s="398">
        <v>995924</v>
      </c>
      <c r="D23" s="123" t="s">
        <v>672</v>
      </c>
      <c r="E23" s="165"/>
      <c r="F23" s="165"/>
      <c r="G23" s="165"/>
      <c r="H23" s="159">
        <v>41097</v>
      </c>
      <c r="I23" s="171">
        <v>3</v>
      </c>
      <c r="J23" s="167">
        <v>132817</v>
      </c>
      <c r="K23" s="167">
        <v>0</v>
      </c>
      <c r="L23" s="167">
        <v>45437</v>
      </c>
      <c r="M23" s="161" t="s">
        <v>673</v>
      </c>
      <c r="N23" s="162" t="s">
        <v>610</v>
      </c>
      <c r="O23" s="162"/>
      <c r="P23" s="157"/>
      <c r="Q23" s="135" t="s">
        <v>459</v>
      </c>
      <c r="R23" s="135" t="s">
        <v>554</v>
      </c>
      <c r="S23" s="135"/>
      <c r="T23" s="135" t="s">
        <v>15</v>
      </c>
      <c r="U23" s="135" t="s">
        <v>619</v>
      </c>
      <c r="V23" s="216" t="s">
        <v>929</v>
      </c>
      <c r="W23" s="123" t="s">
        <v>674</v>
      </c>
    </row>
    <row r="24" spans="1:23" s="123" customFormat="1" ht="25.5" customHeight="1" x14ac:dyDescent="0.2">
      <c r="A24" s="135" t="s">
        <v>605</v>
      </c>
      <c r="B24" s="157" t="s">
        <v>675</v>
      </c>
      <c r="C24" s="158">
        <v>995956</v>
      </c>
      <c r="D24" s="123" t="s">
        <v>676</v>
      </c>
      <c r="E24" s="229" t="s">
        <v>1304</v>
      </c>
      <c r="F24" s="356" t="s">
        <v>1305</v>
      </c>
      <c r="G24" s="165"/>
      <c r="H24" s="159">
        <v>41100</v>
      </c>
      <c r="I24" s="171">
        <v>5</v>
      </c>
      <c r="J24" s="167">
        <v>1732894</v>
      </c>
      <c r="K24" s="167">
        <v>1330409</v>
      </c>
      <c r="L24" s="167">
        <v>792301</v>
      </c>
      <c r="M24" s="334" t="s">
        <v>1306</v>
      </c>
      <c r="N24" s="162" t="s">
        <v>610</v>
      </c>
      <c r="O24" s="162"/>
      <c r="P24" s="157"/>
      <c r="Q24" s="135" t="s">
        <v>459</v>
      </c>
      <c r="R24" s="135" t="s">
        <v>554</v>
      </c>
      <c r="S24" s="135"/>
      <c r="T24" s="135" t="s">
        <v>573</v>
      </c>
      <c r="U24" s="135" t="s">
        <v>619</v>
      </c>
      <c r="V24" s="287" t="s">
        <v>653</v>
      </c>
    </row>
    <row r="25" spans="1:23" s="123" customFormat="1" ht="25.5" customHeight="1" x14ac:dyDescent="0.2">
      <c r="A25" s="135" t="s">
        <v>605</v>
      </c>
      <c r="B25" s="157" t="s">
        <v>677</v>
      </c>
      <c r="C25" s="139"/>
      <c r="D25" s="123" t="s">
        <v>678</v>
      </c>
      <c r="E25" s="165"/>
      <c r="F25" s="165"/>
      <c r="G25" s="165"/>
      <c r="H25" s="159">
        <v>41100</v>
      </c>
      <c r="I25" s="171">
        <v>3</v>
      </c>
      <c r="J25" s="167">
        <v>342968</v>
      </c>
      <c r="K25" s="167">
        <v>0</v>
      </c>
      <c r="L25" s="167">
        <v>96246</v>
      </c>
      <c r="M25" s="161" t="s">
        <v>679</v>
      </c>
      <c r="N25" s="79"/>
      <c r="O25" s="162" t="s">
        <v>610</v>
      </c>
      <c r="P25" s="157"/>
      <c r="Q25" s="135" t="s">
        <v>459</v>
      </c>
      <c r="R25" s="135" t="s">
        <v>554</v>
      </c>
      <c r="S25" s="135"/>
      <c r="T25" s="135" t="s">
        <v>460</v>
      </c>
      <c r="U25" s="135" t="s">
        <v>609</v>
      </c>
      <c r="V25" s="135"/>
      <c r="W25" s="123" t="s">
        <v>680</v>
      </c>
    </row>
    <row r="26" spans="1:23" s="123" customFormat="1" ht="25.5" customHeight="1" x14ac:dyDescent="0.2">
      <c r="A26" s="135" t="s">
        <v>605</v>
      </c>
      <c r="B26" s="157" t="s">
        <v>681</v>
      </c>
      <c r="C26" s="139"/>
      <c r="D26" s="123" t="s">
        <v>682</v>
      </c>
      <c r="E26" s="165"/>
      <c r="F26" s="165"/>
      <c r="G26" s="165"/>
      <c r="H26" s="159">
        <v>41100</v>
      </c>
      <c r="I26" s="171">
        <v>3</v>
      </c>
      <c r="J26" s="167">
        <v>454499</v>
      </c>
      <c r="K26" s="167">
        <v>0</v>
      </c>
      <c r="L26" s="167">
        <v>130552</v>
      </c>
      <c r="M26" s="161" t="s">
        <v>683</v>
      </c>
      <c r="N26" s="162" t="s">
        <v>610</v>
      </c>
      <c r="O26" s="162"/>
      <c r="P26" s="157"/>
      <c r="Q26" s="135" t="s">
        <v>684</v>
      </c>
      <c r="R26" s="135" t="s">
        <v>554</v>
      </c>
      <c r="S26" s="135"/>
      <c r="T26" s="135" t="s">
        <v>460</v>
      </c>
      <c r="U26" s="135" t="s">
        <v>609</v>
      </c>
      <c r="V26" s="135"/>
    </row>
    <row r="27" spans="1:23" s="123" customFormat="1" ht="25.5" customHeight="1" x14ac:dyDescent="0.2">
      <c r="A27" s="135" t="s">
        <v>605</v>
      </c>
      <c r="B27" s="157" t="s">
        <v>688</v>
      </c>
      <c r="C27" s="158">
        <v>995909</v>
      </c>
      <c r="D27" s="123" t="s">
        <v>689</v>
      </c>
      <c r="E27" s="165"/>
      <c r="F27" s="165"/>
      <c r="G27" s="165"/>
      <c r="H27" s="159">
        <v>41121</v>
      </c>
      <c r="I27" s="171">
        <v>1</v>
      </c>
      <c r="J27" s="167">
        <v>244777</v>
      </c>
      <c r="K27" s="167">
        <v>61677</v>
      </c>
      <c r="L27" s="167">
        <v>80180</v>
      </c>
      <c r="M27" s="161" t="s">
        <v>690</v>
      </c>
      <c r="N27" s="79"/>
      <c r="O27" s="162" t="s">
        <v>610</v>
      </c>
      <c r="P27" s="157"/>
      <c r="Q27" s="135" t="s">
        <v>691</v>
      </c>
      <c r="R27" s="135" t="s">
        <v>557</v>
      </c>
      <c r="S27" s="135"/>
      <c r="T27" s="135" t="s">
        <v>511</v>
      </c>
      <c r="U27" s="135" t="s">
        <v>609</v>
      </c>
      <c r="V27" s="216" t="s">
        <v>653</v>
      </c>
    </row>
    <row r="28" spans="1:23" s="123" customFormat="1" ht="25.5" customHeight="1" x14ac:dyDescent="0.2">
      <c r="A28" s="135" t="s">
        <v>628</v>
      </c>
      <c r="B28" s="157" t="s">
        <v>692</v>
      </c>
      <c r="C28" s="139"/>
      <c r="D28" s="123" t="s">
        <v>630</v>
      </c>
      <c r="E28" s="165"/>
      <c r="F28" s="165"/>
      <c r="G28" s="165"/>
      <c r="H28" s="159">
        <v>41123</v>
      </c>
      <c r="I28" s="171" t="s">
        <v>693</v>
      </c>
      <c r="J28" s="167">
        <v>80164</v>
      </c>
      <c r="K28" s="167">
        <v>0</v>
      </c>
      <c r="L28" s="167">
        <v>16635</v>
      </c>
      <c r="M28" s="161" t="s">
        <v>694</v>
      </c>
      <c r="N28" s="79" t="s">
        <v>610</v>
      </c>
      <c r="O28" s="162"/>
      <c r="P28" s="157"/>
      <c r="Q28" s="161" t="s">
        <v>695</v>
      </c>
      <c r="R28" s="135" t="s">
        <v>554</v>
      </c>
      <c r="S28" s="135"/>
      <c r="T28" s="135" t="s">
        <v>633</v>
      </c>
      <c r="U28" s="135" t="s">
        <v>633</v>
      </c>
      <c r="V28" s="135"/>
    </row>
    <row r="29" spans="1:23" s="201" customFormat="1" ht="25.5" customHeight="1" x14ac:dyDescent="0.2">
      <c r="A29" s="204" t="s">
        <v>696</v>
      </c>
      <c r="B29" s="205" t="s">
        <v>705</v>
      </c>
      <c r="C29" s="202"/>
      <c r="D29" s="211" t="s">
        <v>706</v>
      </c>
      <c r="E29" s="209"/>
      <c r="F29" s="209"/>
      <c r="G29" s="209"/>
      <c r="H29" s="206">
        <v>41102</v>
      </c>
      <c r="I29" s="212">
        <v>2</v>
      </c>
      <c r="J29" s="210">
        <v>499998</v>
      </c>
      <c r="K29" s="210">
        <v>8216</v>
      </c>
      <c r="L29" s="210">
        <v>131413</v>
      </c>
      <c r="M29" s="207" t="s">
        <v>714</v>
      </c>
      <c r="N29" s="203"/>
      <c r="O29" s="208" t="s">
        <v>610</v>
      </c>
      <c r="P29" s="205"/>
      <c r="Q29" s="207" t="s">
        <v>458</v>
      </c>
      <c r="R29" s="204" t="s">
        <v>554</v>
      </c>
      <c r="S29" s="204"/>
      <c r="T29" s="204" t="s">
        <v>558</v>
      </c>
      <c r="U29" s="204" t="s">
        <v>609</v>
      </c>
      <c r="V29" s="204"/>
    </row>
    <row r="30" spans="1:23" s="213" customFormat="1" ht="25.5" customHeight="1" x14ac:dyDescent="0.2">
      <c r="A30" s="216" t="s">
        <v>696</v>
      </c>
      <c r="B30" s="217" t="s">
        <v>707</v>
      </c>
      <c r="C30" s="214"/>
      <c r="D30" s="225" t="s">
        <v>621</v>
      </c>
      <c r="E30" s="222"/>
      <c r="F30" s="222"/>
      <c r="G30" s="222"/>
      <c r="H30" s="218">
        <v>41106</v>
      </c>
      <c r="I30" s="226">
        <v>2</v>
      </c>
      <c r="J30" s="224">
        <v>139797</v>
      </c>
      <c r="K30" s="224">
        <v>0</v>
      </c>
      <c r="L30" s="224">
        <v>39797</v>
      </c>
      <c r="M30" s="220" t="s">
        <v>716</v>
      </c>
      <c r="N30" s="215"/>
      <c r="O30" s="221" t="s">
        <v>610</v>
      </c>
      <c r="P30" s="217"/>
      <c r="Q30" s="216" t="s">
        <v>70</v>
      </c>
      <c r="R30" s="216" t="s">
        <v>554</v>
      </c>
      <c r="S30" s="216"/>
      <c r="T30" s="216" t="s">
        <v>462</v>
      </c>
      <c r="U30" s="216" t="s">
        <v>623</v>
      </c>
      <c r="V30" s="216"/>
    </row>
    <row r="31" spans="1:23" s="213" customFormat="1" ht="25.5" customHeight="1" x14ac:dyDescent="0.2">
      <c r="A31" s="216" t="s">
        <v>696</v>
      </c>
      <c r="B31" s="217" t="s">
        <v>708</v>
      </c>
      <c r="C31" s="214"/>
      <c r="D31" s="225" t="s">
        <v>621</v>
      </c>
      <c r="E31" s="222"/>
      <c r="F31" s="222"/>
      <c r="G31" s="222"/>
      <c r="H31" s="218">
        <v>41113</v>
      </c>
      <c r="I31" s="219">
        <v>5</v>
      </c>
      <c r="J31" s="224">
        <v>455665</v>
      </c>
      <c r="K31" s="224">
        <v>0</v>
      </c>
      <c r="L31" s="224">
        <v>111281</v>
      </c>
      <c r="M31" s="220" t="s">
        <v>622</v>
      </c>
      <c r="N31" s="215"/>
      <c r="O31" s="221" t="s">
        <v>610</v>
      </c>
      <c r="P31" s="217"/>
      <c r="Q31" s="216" t="s">
        <v>459</v>
      </c>
      <c r="R31" s="216" t="s">
        <v>554</v>
      </c>
      <c r="S31" s="216"/>
      <c r="T31" s="216" t="s">
        <v>462</v>
      </c>
      <c r="U31" s="216" t="s">
        <v>623</v>
      </c>
      <c r="V31" s="216"/>
    </row>
    <row r="32" spans="1:23" s="190" customFormat="1" ht="25.5" customHeight="1" x14ac:dyDescent="0.2">
      <c r="A32" s="192" t="s">
        <v>696</v>
      </c>
      <c r="B32" s="193" t="s">
        <v>709</v>
      </c>
      <c r="C32" s="191"/>
      <c r="D32" s="190" t="s">
        <v>613</v>
      </c>
      <c r="E32" s="197"/>
      <c r="F32" s="197"/>
      <c r="G32" s="197"/>
      <c r="H32" s="194">
        <v>41114</v>
      </c>
      <c r="I32" s="199">
        <v>5</v>
      </c>
      <c r="J32" s="198">
        <v>498151</v>
      </c>
      <c r="K32" s="198">
        <v>0</v>
      </c>
      <c r="L32" s="198">
        <v>139021</v>
      </c>
      <c r="M32" s="195" t="s">
        <v>717</v>
      </c>
      <c r="N32" s="221" t="s">
        <v>610</v>
      </c>
      <c r="O32" s="196"/>
      <c r="P32" s="193"/>
      <c r="Q32" s="192" t="s">
        <v>459</v>
      </c>
      <c r="R32" s="216" t="s">
        <v>554</v>
      </c>
      <c r="S32" s="216"/>
      <c r="T32" s="216" t="s">
        <v>608</v>
      </c>
      <c r="U32" s="216" t="s">
        <v>609</v>
      </c>
      <c r="V32" s="192"/>
    </row>
    <row r="33" spans="1:22" s="213" customFormat="1" ht="25.5" customHeight="1" x14ac:dyDescent="0.2">
      <c r="A33" s="216" t="s">
        <v>696</v>
      </c>
      <c r="B33" s="217" t="s">
        <v>710</v>
      </c>
      <c r="C33" s="214"/>
      <c r="D33" s="213" t="s">
        <v>711</v>
      </c>
      <c r="E33" s="222"/>
      <c r="F33" s="222"/>
      <c r="G33" s="222"/>
      <c r="H33" s="218">
        <v>41114</v>
      </c>
      <c r="I33" s="226">
        <v>5</v>
      </c>
      <c r="J33" s="224">
        <v>399999</v>
      </c>
      <c r="K33" s="224">
        <v>0</v>
      </c>
      <c r="L33" s="224">
        <v>105443</v>
      </c>
      <c r="M33" s="220" t="s">
        <v>721</v>
      </c>
      <c r="N33" s="215"/>
      <c r="O33" s="221" t="s">
        <v>610</v>
      </c>
      <c r="P33" s="217"/>
      <c r="Q33" s="216" t="s">
        <v>459</v>
      </c>
      <c r="R33" s="216" t="s">
        <v>554</v>
      </c>
      <c r="S33" s="216"/>
      <c r="T33" s="216" t="s">
        <v>608</v>
      </c>
      <c r="U33" s="216" t="s">
        <v>609</v>
      </c>
      <c r="V33" s="216" t="s">
        <v>993</v>
      </c>
    </row>
    <row r="34" spans="1:22" s="213" customFormat="1" ht="25.5" customHeight="1" x14ac:dyDescent="0.2">
      <c r="A34" s="216" t="s">
        <v>696</v>
      </c>
      <c r="B34" s="217" t="s">
        <v>712</v>
      </c>
      <c r="C34" s="214"/>
      <c r="D34" s="213" t="s">
        <v>713</v>
      </c>
      <c r="E34" s="222"/>
      <c r="F34" s="222"/>
      <c r="G34" s="222"/>
      <c r="H34" s="218">
        <v>41115</v>
      </c>
      <c r="I34" s="226">
        <v>5</v>
      </c>
      <c r="J34" s="224">
        <v>400000</v>
      </c>
      <c r="K34" s="224">
        <v>0</v>
      </c>
      <c r="L34" s="224">
        <v>105443</v>
      </c>
      <c r="M34" s="220" t="s">
        <v>720</v>
      </c>
      <c r="N34" s="221" t="s">
        <v>610</v>
      </c>
      <c r="O34" s="221"/>
      <c r="P34" s="217"/>
      <c r="Q34" s="220" t="s">
        <v>459</v>
      </c>
      <c r="R34" s="216" t="s">
        <v>554</v>
      </c>
      <c r="S34" s="216"/>
      <c r="T34" s="216" t="s">
        <v>558</v>
      </c>
      <c r="U34" s="216" t="s">
        <v>609</v>
      </c>
      <c r="V34" s="216"/>
    </row>
    <row r="35" spans="1:22" s="213" customFormat="1" ht="25.5" customHeight="1" x14ac:dyDescent="0.2">
      <c r="A35" s="216" t="s">
        <v>696</v>
      </c>
      <c r="B35" s="217" t="s">
        <v>697</v>
      </c>
      <c r="C35" s="214"/>
      <c r="D35" s="213" t="s">
        <v>613</v>
      </c>
      <c r="E35" s="222"/>
      <c r="F35" s="222"/>
      <c r="G35" s="222"/>
      <c r="H35" s="218">
        <v>41106</v>
      </c>
      <c r="I35" s="226">
        <v>3</v>
      </c>
      <c r="J35" s="224">
        <v>326490</v>
      </c>
      <c r="K35" s="224">
        <v>103660</v>
      </c>
      <c r="L35" s="224">
        <v>128341</v>
      </c>
      <c r="M35" s="220" t="s">
        <v>719</v>
      </c>
      <c r="N35" s="221" t="s">
        <v>610</v>
      </c>
      <c r="O35" s="221"/>
      <c r="P35" s="217"/>
      <c r="Q35" s="216" t="s">
        <v>718</v>
      </c>
      <c r="R35" s="216" t="s">
        <v>554</v>
      </c>
      <c r="S35" s="216"/>
      <c r="T35" s="216" t="s">
        <v>608</v>
      </c>
      <c r="U35" s="216" t="s">
        <v>609</v>
      </c>
      <c r="V35" s="216"/>
    </row>
    <row r="36" spans="1:22" s="213" customFormat="1" ht="25.5" customHeight="1" thickBot="1" x14ac:dyDescent="0.35">
      <c r="A36" s="540" t="s">
        <v>1180</v>
      </c>
      <c r="B36" s="540"/>
      <c r="C36" s="540"/>
      <c r="D36" s="540"/>
      <c r="E36" s="222"/>
      <c r="F36" s="222"/>
      <c r="G36" s="222"/>
      <c r="H36" s="218"/>
      <c r="I36" s="138" t="s">
        <v>455</v>
      </c>
      <c r="J36" s="168">
        <f>SUM(J5:J35)</f>
        <v>13138271</v>
      </c>
      <c r="K36" s="189">
        <f t="shared" ref="K36:L36" si="0">SUM(K5:K35)</f>
        <v>4455022</v>
      </c>
      <c r="L36" s="189">
        <f t="shared" si="0"/>
        <v>3123529</v>
      </c>
      <c r="M36" s="220"/>
      <c r="N36" s="221"/>
      <c r="O36" s="221"/>
      <c r="P36" s="217"/>
      <c r="Q36" s="216"/>
      <c r="R36" s="216"/>
      <c r="S36" s="216"/>
      <c r="T36" s="216"/>
      <c r="U36" s="216"/>
      <c r="V36" s="216"/>
    </row>
    <row r="37" spans="1:22" s="213" customFormat="1" ht="25.5" customHeight="1" thickTop="1" x14ac:dyDescent="0.2">
      <c r="A37" s="216"/>
      <c r="B37" s="217"/>
      <c r="C37" s="214"/>
      <c r="E37" s="222"/>
      <c r="F37" s="222"/>
      <c r="G37" s="222"/>
      <c r="H37" s="218"/>
      <c r="I37" s="226"/>
      <c r="J37" s="224"/>
      <c r="K37" s="224"/>
      <c r="L37" s="224"/>
      <c r="M37" s="220"/>
      <c r="N37" s="221"/>
      <c r="O37" s="221"/>
      <c r="P37" s="217"/>
      <c r="Q37" s="216"/>
      <c r="R37" s="216"/>
      <c r="S37" s="216"/>
      <c r="T37" s="216"/>
      <c r="U37" s="216"/>
      <c r="V37" s="216"/>
    </row>
    <row r="38" spans="1:22" s="123" customFormat="1" ht="25.5" customHeight="1" x14ac:dyDescent="0.2">
      <c r="A38" s="135">
        <f>COUNTIF(A5:A35,A29)</f>
        <v>7</v>
      </c>
      <c r="B38" s="157"/>
      <c r="C38" s="139"/>
      <c r="E38" s="165"/>
      <c r="F38" s="165"/>
      <c r="G38" s="165"/>
      <c r="H38" s="159"/>
      <c r="I38" s="171"/>
      <c r="J38" s="167"/>
      <c r="K38" s="167"/>
      <c r="L38" s="167"/>
      <c r="M38" s="161"/>
      <c r="N38" s="79"/>
      <c r="O38" s="162"/>
      <c r="P38" s="157"/>
      <c r="Q38" s="135"/>
      <c r="R38" s="135"/>
      <c r="S38" s="135"/>
      <c r="T38" s="135"/>
      <c r="U38" s="135"/>
      <c r="V38" s="135"/>
    </row>
    <row r="39" spans="1:22" s="125" customFormat="1" ht="13.5" customHeight="1" x14ac:dyDescent="0.2">
      <c r="A39" s="125">
        <f>COUNTA(A5:A35)</f>
        <v>31</v>
      </c>
      <c r="B39" s="126"/>
      <c r="C39" s="127"/>
      <c r="D39" s="128"/>
      <c r="E39" s="128"/>
      <c r="F39" s="128"/>
      <c r="G39" s="129"/>
      <c r="O39" s="130"/>
      <c r="P39" s="132"/>
    </row>
    <row r="40" spans="1:22" ht="13.5" customHeight="1" x14ac:dyDescent="0.2">
      <c r="J40" s="119"/>
      <c r="K40" s="119"/>
      <c r="L40" s="119"/>
    </row>
    <row r="41" spans="1:22" ht="13.5" customHeight="1" x14ac:dyDescent="0.2">
      <c r="J41" s="119"/>
      <c r="K41" s="119"/>
      <c r="L41" s="119"/>
    </row>
    <row r="42" spans="1:22" ht="13.5" customHeight="1" x14ac:dyDescent="0.2">
      <c r="J42" s="119"/>
      <c r="K42" s="119"/>
      <c r="L42" s="119"/>
    </row>
    <row r="43" spans="1:22" ht="13.5" customHeight="1" x14ac:dyDescent="0.2">
      <c r="J43" s="120"/>
      <c r="K43" s="120"/>
      <c r="L43" s="120"/>
    </row>
    <row r="44" spans="1:22" ht="13.5" customHeight="1" x14ac:dyDescent="0.2">
      <c r="J44" s="121"/>
      <c r="K44" s="121"/>
      <c r="L44" s="121"/>
    </row>
    <row r="45" spans="1:22" ht="13.5" customHeight="1" x14ac:dyDescent="0.2">
      <c r="J45" s="117"/>
      <c r="K45" s="118"/>
      <c r="L45" s="117"/>
    </row>
    <row r="46" spans="1:22" ht="13.5" customHeight="1" x14ac:dyDescent="0.2">
      <c r="J46" s="115"/>
      <c r="K46" s="116"/>
      <c r="L46" s="115"/>
    </row>
    <row r="47" spans="1:22" ht="13.5" customHeight="1" x14ac:dyDescent="0.2">
      <c r="J47" s="115"/>
      <c r="K47" s="116"/>
      <c r="L47" s="115"/>
    </row>
    <row r="48" spans="1:22" ht="13.5" customHeight="1" x14ac:dyDescent="0.2">
      <c r="J48" s="115"/>
      <c r="K48" s="116"/>
      <c r="L48" s="115"/>
    </row>
    <row r="49" spans="10:12" ht="13.5" customHeight="1" x14ac:dyDescent="0.2">
      <c r="J49" s="115"/>
      <c r="K49" s="116"/>
      <c r="L49" s="115"/>
    </row>
    <row r="50" spans="10:12" ht="13.5" customHeight="1" x14ac:dyDescent="0.2">
      <c r="J50" s="115"/>
      <c r="K50" s="116"/>
      <c r="L50" s="115"/>
    </row>
    <row r="51" spans="10:12" ht="13.5" customHeight="1" x14ac:dyDescent="0.2">
      <c r="J51" s="115"/>
      <c r="K51" s="116"/>
      <c r="L51" s="115"/>
    </row>
    <row r="52" spans="10:12" ht="13.5" customHeight="1" x14ac:dyDescent="0.2">
      <c r="J52" s="115"/>
      <c r="K52" s="116"/>
      <c r="L52" s="115"/>
    </row>
    <row r="53" spans="10:12" ht="13.5" customHeight="1" x14ac:dyDescent="0.2">
      <c r="J53" s="115"/>
      <c r="K53" s="116"/>
      <c r="L53" s="115"/>
    </row>
    <row r="54" spans="10:12" ht="13.5" customHeight="1" x14ac:dyDescent="0.2">
      <c r="J54" s="115"/>
      <c r="K54" s="116"/>
      <c r="L54" s="115"/>
    </row>
    <row r="55" spans="10:12" ht="13.5" customHeight="1" x14ac:dyDescent="0.2">
      <c r="J55" s="115"/>
      <c r="K55" s="116"/>
      <c r="L55" s="115"/>
    </row>
    <row r="56" spans="10:12" ht="13.5" customHeight="1" x14ac:dyDescent="0.2">
      <c r="J56" s="115"/>
      <c r="K56" s="116"/>
      <c r="L56" s="115"/>
    </row>
    <row r="57" spans="10:12" ht="13.5" customHeight="1" x14ac:dyDescent="0.2">
      <c r="J57" s="115"/>
      <c r="K57" s="116"/>
      <c r="L57" s="115"/>
    </row>
    <row r="58" spans="10:12" ht="13.5" customHeight="1" x14ac:dyDescent="0.2">
      <c r="J58" s="115"/>
      <c r="K58" s="116"/>
      <c r="L58" s="115"/>
    </row>
    <row r="59" spans="10:12" ht="13.5" customHeight="1" x14ac:dyDescent="0.2">
      <c r="J59" s="115"/>
      <c r="K59" s="116"/>
      <c r="L59" s="115"/>
    </row>
    <row r="60" spans="10:12" ht="13.5" customHeight="1" x14ac:dyDescent="0.2">
      <c r="J60" s="115"/>
      <c r="K60" s="116"/>
      <c r="L60" s="115"/>
    </row>
    <row r="61" spans="10:12" ht="13.5" customHeight="1" x14ac:dyDescent="0.2">
      <c r="J61" s="115"/>
      <c r="K61" s="116"/>
      <c r="L61" s="115"/>
    </row>
    <row r="62" spans="10:12" ht="13.5" customHeight="1" x14ac:dyDescent="0.2">
      <c r="J62" s="115"/>
      <c r="K62" s="116"/>
      <c r="L62" s="115"/>
    </row>
  </sheetData>
  <autoFilter ref="B4:R36"/>
  <mergeCells count="4">
    <mergeCell ref="N3:P3"/>
    <mergeCell ref="A1:V1"/>
    <mergeCell ref="A2:V2"/>
    <mergeCell ref="A36:D36"/>
  </mergeCells>
  <phoneticPr fontId="0" type="noConversion"/>
  <printOptions horizontalCentered="1" gridLines="1"/>
  <pageMargins left="0.25" right="0.25" top="0.25" bottom="0.25" header="0.5" footer="0.5"/>
  <pageSetup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3" zoomScaleNormal="10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4" width="15.7109375" style="57" customWidth="1"/>
    <col min="5" max="5" width="11.140625" style="57" customWidth="1"/>
    <col min="6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6.85546875" style="55" bestFit="1" customWidth="1"/>
    <col min="11" max="11" width="12.5703125" style="55" bestFit="1" customWidth="1"/>
    <col min="12" max="12" width="13.14062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442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178" customFormat="1" ht="31.5" customHeight="1" x14ac:dyDescent="0.2">
      <c r="A5" s="246" t="s">
        <v>696</v>
      </c>
      <c r="B5" s="247" t="s">
        <v>701</v>
      </c>
      <c r="C5" s="179"/>
      <c r="D5" s="178" t="s">
        <v>698</v>
      </c>
      <c r="E5" s="180"/>
      <c r="F5" s="180"/>
      <c r="G5" s="180"/>
      <c r="H5" s="185">
        <v>41122</v>
      </c>
      <c r="I5" s="200">
        <v>3</v>
      </c>
      <c r="J5" s="188">
        <v>75000</v>
      </c>
      <c r="K5" s="188">
        <v>39000</v>
      </c>
      <c r="L5" s="188">
        <v>39000</v>
      </c>
      <c r="M5" s="186" t="s">
        <v>699</v>
      </c>
      <c r="N5" s="221" t="s">
        <v>610</v>
      </c>
      <c r="O5" s="181"/>
      <c r="P5" s="183"/>
      <c r="Q5" s="220" t="s">
        <v>700</v>
      </c>
      <c r="R5" s="216" t="s">
        <v>553</v>
      </c>
      <c r="T5" s="216" t="s">
        <v>547</v>
      </c>
      <c r="U5" s="216" t="s">
        <v>619</v>
      </c>
    </row>
    <row r="6" spans="1:22" s="178" customFormat="1" ht="25.5" x14ac:dyDescent="0.2">
      <c r="A6" s="246" t="s">
        <v>696</v>
      </c>
      <c r="B6" s="247" t="s">
        <v>722</v>
      </c>
      <c r="C6" s="179"/>
      <c r="D6" s="178" t="s">
        <v>702</v>
      </c>
      <c r="E6" s="180"/>
      <c r="F6" s="180"/>
      <c r="G6" s="180"/>
      <c r="H6" s="185">
        <v>41123</v>
      </c>
      <c r="I6" s="200">
        <v>2</v>
      </c>
      <c r="J6" s="188">
        <v>699285</v>
      </c>
      <c r="K6" s="188">
        <v>0</v>
      </c>
      <c r="L6" s="188">
        <v>233242</v>
      </c>
      <c r="M6" s="186" t="s">
        <v>703</v>
      </c>
      <c r="N6" s="182"/>
      <c r="O6" s="187" t="s">
        <v>610</v>
      </c>
      <c r="P6" s="183"/>
      <c r="Q6" s="178" t="s">
        <v>704</v>
      </c>
      <c r="R6" s="216" t="s">
        <v>554</v>
      </c>
      <c r="T6" s="216" t="s">
        <v>563</v>
      </c>
      <c r="U6" s="216" t="s">
        <v>609</v>
      </c>
      <c r="V6" s="184"/>
    </row>
    <row r="7" spans="1:22" s="234" customFormat="1" ht="25.5" x14ac:dyDescent="0.2">
      <c r="A7" s="235" t="s">
        <v>723</v>
      </c>
      <c r="B7" s="239" t="s">
        <v>724</v>
      </c>
      <c r="C7" s="228"/>
      <c r="D7" s="229" t="s">
        <v>702</v>
      </c>
      <c r="E7" s="230"/>
      <c r="F7" s="230"/>
      <c r="G7" s="230"/>
      <c r="H7" s="231">
        <v>41082</v>
      </c>
      <c r="I7" s="227">
        <v>1</v>
      </c>
      <c r="J7" s="232">
        <v>138998</v>
      </c>
      <c r="K7" s="232">
        <v>73669</v>
      </c>
      <c r="L7" s="232">
        <v>0</v>
      </c>
      <c r="M7" s="220" t="s">
        <v>726</v>
      </c>
      <c r="P7" s="220" t="s">
        <v>610</v>
      </c>
      <c r="Q7" s="233" t="s">
        <v>725</v>
      </c>
      <c r="R7" s="220" t="s">
        <v>553</v>
      </c>
      <c r="S7" s="220"/>
      <c r="T7" s="220" t="s">
        <v>608</v>
      </c>
      <c r="U7" s="221" t="s">
        <v>609</v>
      </c>
      <c r="V7" s="227" t="s">
        <v>653</v>
      </c>
    </row>
    <row r="8" spans="1:22" s="225" customFormat="1" ht="25.5" x14ac:dyDescent="0.2">
      <c r="A8" s="235" t="s">
        <v>727</v>
      </c>
      <c r="B8" s="239" t="s">
        <v>728</v>
      </c>
      <c r="C8" s="248">
        <v>995900</v>
      </c>
      <c r="D8" s="237" t="s">
        <v>729</v>
      </c>
      <c r="E8" s="237"/>
      <c r="F8" s="237"/>
      <c r="G8" s="237"/>
      <c r="H8" s="241">
        <v>41128</v>
      </c>
      <c r="I8" s="235">
        <v>1</v>
      </c>
      <c r="J8" s="242">
        <v>106571</v>
      </c>
      <c r="K8" s="240">
        <v>0</v>
      </c>
      <c r="L8" s="240">
        <v>0</v>
      </c>
      <c r="M8" s="238" t="s">
        <v>733</v>
      </c>
      <c r="N8" s="235" t="s">
        <v>610</v>
      </c>
      <c r="O8" s="238"/>
      <c r="P8" s="238"/>
      <c r="Q8" s="238" t="s">
        <v>734</v>
      </c>
      <c r="R8" s="235" t="s">
        <v>553</v>
      </c>
      <c r="S8" s="238"/>
      <c r="T8" s="227" t="s">
        <v>608</v>
      </c>
      <c r="U8" s="230" t="s">
        <v>609</v>
      </c>
      <c r="V8" s="235" t="s">
        <v>653</v>
      </c>
    </row>
    <row r="9" spans="1:22" s="225" customFormat="1" ht="18" customHeight="1" x14ac:dyDescent="0.2">
      <c r="A9" s="246" t="s">
        <v>696</v>
      </c>
      <c r="B9" s="239" t="s">
        <v>730</v>
      </c>
      <c r="C9" s="236"/>
      <c r="D9" s="237" t="s">
        <v>731</v>
      </c>
      <c r="E9" s="237"/>
      <c r="F9" s="237"/>
      <c r="G9" s="237"/>
      <c r="H9" s="241">
        <v>41129</v>
      </c>
      <c r="I9" s="235">
        <v>4</v>
      </c>
      <c r="J9" s="224">
        <v>452580</v>
      </c>
      <c r="K9" s="224">
        <v>0</v>
      </c>
      <c r="L9" s="224">
        <v>141521</v>
      </c>
      <c r="M9" s="238" t="s">
        <v>732</v>
      </c>
      <c r="N9" s="221" t="s">
        <v>610</v>
      </c>
      <c r="O9" s="238"/>
      <c r="P9" s="238"/>
      <c r="Q9" s="235" t="s">
        <v>459</v>
      </c>
      <c r="R9" s="235" t="s">
        <v>554</v>
      </c>
      <c r="S9" s="238"/>
      <c r="T9" s="227" t="s">
        <v>573</v>
      </c>
      <c r="U9" s="230" t="s">
        <v>619</v>
      </c>
      <c r="V9" s="334" t="s">
        <v>993</v>
      </c>
    </row>
    <row r="10" spans="1:22" s="225" customFormat="1" ht="18" customHeight="1" x14ac:dyDescent="0.2">
      <c r="A10" s="246" t="s">
        <v>696</v>
      </c>
      <c r="B10" s="239" t="s">
        <v>735</v>
      </c>
      <c r="C10" s="248">
        <v>995624</v>
      </c>
      <c r="D10" s="237" t="s">
        <v>736</v>
      </c>
      <c r="E10" s="237"/>
      <c r="F10" s="237"/>
      <c r="G10" s="237"/>
      <c r="H10" s="241">
        <v>41130</v>
      </c>
      <c r="I10" s="235">
        <v>1</v>
      </c>
      <c r="J10" s="224">
        <v>10900</v>
      </c>
      <c r="K10" s="224">
        <v>0</v>
      </c>
      <c r="L10" s="224">
        <v>0</v>
      </c>
      <c r="M10" s="238" t="s">
        <v>737</v>
      </c>
      <c r="N10" s="221" t="s">
        <v>610</v>
      </c>
      <c r="O10" s="238"/>
      <c r="P10" s="238"/>
      <c r="Q10" s="235" t="s">
        <v>459</v>
      </c>
      <c r="R10" s="235" t="s">
        <v>554</v>
      </c>
      <c r="S10" s="238"/>
      <c r="T10" s="227" t="s">
        <v>558</v>
      </c>
      <c r="U10" s="221" t="s">
        <v>609</v>
      </c>
      <c r="V10" s="238"/>
    </row>
    <row r="11" spans="1:22" s="225" customFormat="1" ht="18" customHeight="1" x14ac:dyDescent="0.2">
      <c r="A11" s="246" t="s">
        <v>696</v>
      </c>
      <c r="B11" s="239" t="s">
        <v>738</v>
      </c>
      <c r="C11" s="239" t="s">
        <v>744</v>
      </c>
      <c r="D11" s="237" t="s">
        <v>630</v>
      </c>
      <c r="E11" s="237"/>
      <c r="F11" s="237"/>
      <c r="G11" s="237"/>
      <c r="H11" s="241">
        <v>41044</v>
      </c>
      <c r="I11" s="235">
        <v>1</v>
      </c>
      <c r="J11" s="224">
        <v>605658</v>
      </c>
      <c r="K11" s="224">
        <v>231251</v>
      </c>
      <c r="L11" s="224">
        <v>55060</v>
      </c>
      <c r="M11" s="238" t="s">
        <v>739</v>
      </c>
      <c r="N11" s="221"/>
      <c r="O11" s="238"/>
      <c r="P11" s="220" t="s">
        <v>610</v>
      </c>
      <c r="Q11" s="235" t="s">
        <v>740</v>
      </c>
      <c r="R11" s="235" t="s">
        <v>13</v>
      </c>
      <c r="S11" s="238"/>
      <c r="T11" s="227" t="s">
        <v>633</v>
      </c>
      <c r="U11" s="221" t="s">
        <v>633</v>
      </c>
      <c r="V11" s="227" t="s">
        <v>653</v>
      </c>
    </row>
    <row r="12" spans="1:22" s="225" customFormat="1" ht="18" customHeight="1" x14ac:dyDescent="0.2">
      <c r="A12" s="246" t="s">
        <v>696</v>
      </c>
      <c r="B12" s="239" t="s">
        <v>741</v>
      </c>
      <c r="C12" s="236"/>
      <c r="D12" s="237" t="s">
        <v>742</v>
      </c>
      <c r="E12" s="237"/>
      <c r="F12" s="237"/>
      <c r="G12" s="237"/>
      <c r="H12" s="241">
        <v>41135</v>
      </c>
      <c r="I12" s="235">
        <v>5</v>
      </c>
      <c r="J12" s="224">
        <v>597870</v>
      </c>
      <c r="K12" s="224">
        <v>0</v>
      </c>
      <c r="L12" s="224">
        <v>26640</v>
      </c>
      <c r="M12" s="238" t="s">
        <v>743</v>
      </c>
      <c r="N12" s="221"/>
      <c r="O12" s="238"/>
      <c r="P12" s="220" t="s">
        <v>610</v>
      </c>
      <c r="Q12" s="235" t="s">
        <v>459</v>
      </c>
      <c r="R12" s="235" t="s">
        <v>554</v>
      </c>
      <c r="S12" s="238"/>
      <c r="T12" s="227" t="s">
        <v>558</v>
      </c>
      <c r="U12" s="221" t="s">
        <v>609</v>
      </c>
      <c r="V12" s="238"/>
    </row>
    <row r="13" spans="1:22" s="213" customFormat="1" ht="25.5" customHeight="1" x14ac:dyDescent="0.2">
      <c r="A13" s="246" t="s">
        <v>727</v>
      </c>
      <c r="B13" s="247" t="s">
        <v>745</v>
      </c>
      <c r="C13" s="214"/>
      <c r="D13" s="169" t="s">
        <v>746</v>
      </c>
      <c r="E13" s="180"/>
      <c r="F13" s="180"/>
      <c r="G13" s="180"/>
      <c r="H13" s="218">
        <v>41095</v>
      </c>
      <c r="I13" s="235">
        <v>3</v>
      </c>
      <c r="J13" s="244">
        <v>1200000</v>
      </c>
      <c r="K13" s="244">
        <v>1352642</v>
      </c>
      <c r="L13" s="220">
        <v>0</v>
      </c>
      <c r="M13" s="233" t="s">
        <v>747</v>
      </c>
      <c r="N13" s="221"/>
      <c r="O13" s="220" t="s">
        <v>610</v>
      </c>
      <c r="P13" s="183"/>
      <c r="Q13" s="243" t="s">
        <v>748</v>
      </c>
      <c r="R13" s="216" t="s">
        <v>553</v>
      </c>
      <c r="T13" s="216" t="s">
        <v>36</v>
      </c>
      <c r="U13" s="216" t="s">
        <v>619</v>
      </c>
    </row>
    <row r="14" spans="1:22" s="225" customFormat="1" ht="25.5" x14ac:dyDescent="0.2">
      <c r="A14" s="246" t="s">
        <v>696</v>
      </c>
      <c r="B14" s="239" t="s">
        <v>749</v>
      </c>
      <c r="C14" s="236"/>
      <c r="D14" s="237" t="s">
        <v>750</v>
      </c>
      <c r="E14" s="237"/>
      <c r="F14" s="237"/>
      <c r="G14" s="237"/>
      <c r="H14" s="241">
        <v>41136</v>
      </c>
      <c r="I14" s="235">
        <v>2</v>
      </c>
      <c r="J14" s="242">
        <v>547116</v>
      </c>
      <c r="K14" s="240">
        <v>0</v>
      </c>
      <c r="L14" s="240">
        <v>172116</v>
      </c>
      <c r="M14" s="238" t="s">
        <v>751</v>
      </c>
      <c r="N14" s="235" t="s">
        <v>610</v>
      </c>
      <c r="O14" s="238"/>
      <c r="P14" s="238"/>
      <c r="Q14" s="235" t="s">
        <v>752</v>
      </c>
      <c r="R14" s="235" t="s">
        <v>554</v>
      </c>
      <c r="S14" s="238"/>
      <c r="T14" s="227" t="s">
        <v>608</v>
      </c>
      <c r="U14" s="230" t="s">
        <v>609</v>
      </c>
      <c r="V14" s="238"/>
    </row>
    <row r="15" spans="1:22" s="225" customFormat="1" ht="25.5" x14ac:dyDescent="0.2">
      <c r="A15" s="246" t="s">
        <v>696</v>
      </c>
      <c r="B15" s="239" t="s">
        <v>753</v>
      </c>
      <c r="C15" s="239" t="s">
        <v>903</v>
      </c>
      <c r="D15" s="237" t="s">
        <v>754</v>
      </c>
      <c r="E15" s="237"/>
      <c r="F15" s="237"/>
      <c r="G15" s="237"/>
      <c r="H15" s="241">
        <v>41053</v>
      </c>
      <c r="I15" s="235">
        <v>1</v>
      </c>
      <c r="J15" s="242">
        <v>118700</v>
      </c>
      <c r="K15" s="240">
        <v>0</v>
      </c>
      <c r="L15" s="240">
        <v>5551</v>
      </c>
      <c r="M15" s="229" t="s">
        <v>757</v>
      </c>
      <c r="N15" s="235"/>
      <c r="O15" s="235" t="s">
        <v>610</v>
      </c>
      <c r="P15" s="238"/>
      <c r="Q15" s="230" t="s">
        <v>755</v>
      </c>
      <c r="R15" s="235" t="s">
        <v>554</v>
      </c>
      <c r="S15" s="163" t="s">
        <v>756</v>
      </c>
      <c r="T15" s="230" t="s">
        <v>564</v>
      </c>
      <c r="U15" s="245" t="s">
        <v>609</v>
      </c>
      <c r="V15" s="235" t="s">
        <v>653</v>
      </c>
    </row>
    <row r="16" spans="1:22" s="225" customFormat="1" ht="38.25" x14ac:dyDescent="0.2">
      <c r="A16" s="246" t="s">
        <v>605</v>
      </c>
      <c r="B16" s="239" t="s">
        <v>758</v>
      </c>
      <c r="C16" s="236"/>
      <c r="D16" s="237" t="s">
        <v>759</v>
      </c>
      <c r="E16" s="237"/>
      <c r="F16" s="237"/>
      <c r="G16" s="237"/>
      <c r="H16" s="241">
        <v>41143</v>
      </c>
      <c r="I16" s="235">
        <v>3</v>
      </c>
      <c r="J16" s="242">
        <v>150000</v>
      </c>
      <c r="K16" s="240">
        <v>96803</v>
      </c>
      <c r="L16" s="240">
        <v>57630</v>
      </c>
      <c r="M16" s="229" t="s">
        <v>760</v>
      </c>
      <c r="N16" s="235"/>
      <c r="O16" s="235" t="s">
        <v>610</v>
      </c>
      <c r="P16" s="238"/>
      <c r="Q16" s="235" t="s">
        <v>1204</v>
      </c>
      <c r="R16" s="235" t="s">
        <v>553</v>
      </c>
      <c r="S16" s="163"/>
      <c r="T16" s="227" t="s">
        <v>558</v>
      </c>
      <c r="U16" s="221" t="s">
        <v>609</v>
      </c>
      <c r="V16" s="295" t="s">
        <v>653</v>
      </c>
    </row>
    <row r="17" spans="1:22" s="225" customFormat="1" ht="12.75" x14ac:dyDescent="0.2">
      <c r="A17" s="246" t="s">
        <v>696</v>
      </c>
      <c r="B17" s="239" t="s">
        <v>761</v>
      </c>
      <c r="C17" s="236"/>
      <c r="D17" s="237" t="s">
        <v>762</v>
      </c>
      <c r="E17" s="237"/>
      <c r="F17" s="237"/>
      <c r="G17" s="237"/>
      <c r="H17" s="241">
        <v>41148</v>
      </c>
      <c r="I17" s="235">
        <v>5</v>
      </c>
      <c r="J17" s="242">
        <v>8155472</v>
      </c>
      <c r="K17" s="240">
        <v>0</v>
      </c>
      <c r="L17" s="240">
        <v>1828515</v>
      </c>
      <c r="M17" s="229" t="s">
        <v>763</v>
      </c>
      <c r="N17" s="235"/>
      <c r="O17" s="235" t="s">
        <v>610</v>
      </c>
      <c r="P17" s="238"/>
      <c r="Q17" s="235" t="s">
        <v>461</v>
      </c>
      <c r="R17" s="235" t="s">
        <v>554</v>
      </c>
      <c r="S17" s="163" t="s">
        <v>764</v>
      </c>
      <c r="T17" s="227" t="s">
        <v>573</v>
      </c>
      <c r="U17" s="230" t="s">
        <v>619</v>
      </c>
      <c r="V17" s="238"/>
    </row>
    <row r="18" spans="1:22" s="225" customFormat="1" ht="25.5" x14ac:dyDescent="0.2">
      <c r="A18" s="246" t="s">
        <v>696</v>
      </c>
      <c r="B18" s="239" t="s">
        <v>765</v>
      </c>
      <c r="C18" s="236"/>
      <c r="D18" s="237" t="s">
        <v>766</v>
      </c>
      <c r="E18" s="237" t="s">
        <v>767</v>
      </c>
      <c r="F18" s="237"/>
      <c r="G18" s="237"/>
      <c r="H18" s="241">
        <v>41150</v>
      </c>
      <c r="I18" s="235">
        <v>3</v>
      </c>
      <c r="J18" s="249">
        <v>105889</v>
      </c>
      <c r="K18" s="250">
        <v>0</v>
      </c>
      <c r="L18" s="250">
        <v>19291</v>
      </c>
      <c r="M18" s="229" t="s">
        <v>768</v>
      </c>
      <c r="N18" s="235"/>
      <c r="O18" s="235" t="s">
        <v>610</v>
      </c>
      <c r="P18" s="238"/>
      <c r="Q18" s="235" t="s">
        <v>459</v>
      </c>
      <c r="R18" s="235" t="s">
        <v>554</v>
      </c>
      <c r="S18" s="163"/>
      <c r="T18" s="227" t="s">
        <v>15</v>
      </c>
      <c r="U18" s="230" t="s">
        <v>619</v>
      </c>
      <c r="V18" s="238"/>
    </row>
    <row r="19" spans="1:22" s="225" customFormat="1" ht="33" customHeight="1" x14ac:dyDescent="0.2">
      <c r="A19" s="246" t="s">
        <v>696</v>
      </c>
      <c r="B19" s="239" t="s">
        <v>769</v>
      </c>
      <c r="C19" s="236"/>
      <c r="D19" s="237" t="s">
        <v>770</v>
      </c>
      <c r="E19" s="237" t="s">
        <v>646</v>
      </c>
      <c r="F19" s="237"/>
      <c r="G19" s="237"/>
      <c r="H19" s="241">
        <v>40759</v>
      </c>
      <c r="I19" s="235">
        <v>2</v>
      </c>
      <c r="J19" s="249">
        <f>342364+42636</f>
        <v>385000</v>
      </c>
      <c r="K19" s="250">
        <f>158015+1667</f>
        <v>159682</v>
      </c>
      <c r="L19" s="250">
        <f>171082+20543</f>
        <v>191625</v>
      </c>
      <c r="M19" s="229" t="s">
        <v>771</v>
      </c>
      <c r="N19" s="235"/>
      <c r="O19" s="235"/>
      <c r="P19" s="220" t="s">
        <v>610</v>
      </c>
      <c r="Q19" s="235" t="s">
        <v>772</v>
      </c>
      <c r="R19" s="235" t="s">
        <v>13</v>
      </c>
      <c r="S19" s="163"/>
      <c r="T19" s="227" t="s">
        <v>169</v>
      </c>
      <c r="U19" s="230" t="s">
        <v>169</v>
      </c>
      <c r="V19" s="238"/>
    </row>
    <row r="20" spans="1:22" s="225" customFormat="1" ht="33" customHeight="1" thickBot="1" x14ac:dyDescent="0.35">
      <c r="A20" s="540" t="s">
        <v>1180</v>
      </c>
      <c r="B20" s="540"/>
      <c r="C20" s="540"/>
      <c r="D20" s="540"/>
      <c r="E20" s="237"/>
      <c r="F20" s="237"/>
      <c r="G20" s="237"/>
      <c r="H20" s="241"/>
      <c r="I20" s="138" t="s">
        <v>455</v>
      </c>
      <c r="J20" s="189">
        <f>SUM(J5:J19)</f>
        <v>13349039</v>
      </c>
      <c r="K20" s="189">
        <f t="shared" ref="K20:L20" si="0">SUM(K5:K19)</f>
        <v>1953047</v>
      </c>
      <c r="L20" s="189">
        <f t="shared" si="0"/>
        <v>2770191</v>
      </c>
      <c r="M20" s="229"/>
      <c r="N20" s="235"/>
      <c r="O20" s="235"/>
      <c r="P20" s="238"/>
      <c r="Q20" s="235"/>
      <c r="R20" s="235"/>
      <c r="S20" s="163"/>
      <c r="T20" s="227"/>
      <c r="U20" s="230"/>
      <c r="V20" s="238"/>
    </row>
    <row r="21" spans="1:22" s="225" customFormat="1" thickTop="1" x14ac:dyDescent="0.2">
      <c r="A21" s="246"/>
      <c r="B21" s="239"/>
      <c r="C21" s="236"/>
      <c r="D21" s="237"/>
      <c r="E21" s="237"/>
      <c r="F21" s="237"/>
      <c r="G21" s="237"/>
      <c r="H21" s="241"/>
      <c r="I21" s="235"/>
      <c r="J21" s="242"/>
      <c r="K21" s="240"/>
      <c r="L21" s="240"/>
      <c r="M21" s="229"/>
      <c r="N21" s="235"/>
      <c r="O21" s="235"/>
      <c r="P21" s="238"/>
      <c r="Q21" s="235"/>
      <c r="R21" s="235"/>
      <c r="S21" s="163"/>
      <c r="T21" s="227"/>
      <c r="U21" s="221"/>
      <c r="V21" s="238"/>
    </row>
    <row r="22" spans="1:22" s="125" customFormat="1" ht="13.5" customHeight="1" x14ac:dyDescent="0.2">
      <c r="B22" s="126"/>
      <c r="C22" s="127"/>
      <c r="D22" s="128"/>
      <c r="E22" s="128"/>
      <c r="F22" s="128"/>
      <c r="G22" s="129"/>
      <c r="O22" s="130"/>
      <c r="P22" s="132"/>
    </row>
    <row r="23" spans="1:22" ht="13.5" customHeight="1" x14ac:dyDescent="0.2">
      <c r="A23" s="516">
        <f>COUNTIF(A5:A19,A5)</f>
        <v>11</v>
      </c>
      <c r="K23" s="54"/>
      <c r="N23" s="119"/>
      <c r="O23" s="119"/>
      <c r="P23" s="119"/>
    </row>
    <row r="24" spans="1:22" ht="13.5" customHeight="1" x14ac:dyDescent="0.2">
      <c r="A24" s="516">
        <f>COUNTA(A5:A19)</f>
        <v>15</v>
      </c>
      <c r="K24" s="54"/>
      <c r="N24" s="119"/>
      <c r="O24" s="119"/>
      <c r="P24" s="119"/>
    </row>
    <row r="25" spans="1:22" ht="13.5" customHeight="1" x14ac:dyDescent="0.2">
      <c r="N25" s="119"/>
      <c r="O25" s="119"/>
      <c r="P25" s="119"/>
    </row>
    <row r="26" spans="1:22" ht="13.5" customHeight="1" x14ac:dyDescent="0.2">
      <c r="N26" s="120"/>
      <c r="O26" s="120"/>
      <c r="P26" s="120"/>
    </row>
    <row r="27" spans="1:22" ht="13.5" customHeight="1" x14ac:dyDescent="0.2">
      <c r="N27" s="121"/>
      <c r="O27" s="121"/>
      <c r="P27" s="121"/>
    </row>
    <row r="28" spans="1:22" ht="13.5" customHeight="1" x14ac:dyDescent="0.2">
      <c r="N28" s="117"/>
      <c r="O28" s="118"/>
      <c r="P28" s="117"/>
    </row>
    <row r="29" spans="1:22" ht="13.5" customHeight="1" x14ac:dyDescent="0.2">
      <c r="N29" s="115"/>
      <c r="O29" s="116"/>
      <c r="P29" s="115"/>
    </row>
    <row r="30" spans="1:22" ht="13.5" customHeight="1" x14ac:dyDescent="0.2">
      <c r="B30" s="53"/>
      <c r="C30" s="53"/>
      <c r="D30" s="53"/>
      <c r="E30" s="53"/>
      <c r="F30" s="53"/>
      <c r="G30" s="53"/>
      <c r="H30" s="53"/>
      <c r="J30" s="53"/>
      <c r="K30" s="53"/>
      <c r="L30" s="53"/>
      <c r="M30" s="53"/>
      <c r="N30" s="115"/>
      <c r="O30" s="116"/>
      <c r="P30" s="115"/>
    </row>
    <row r="31" spans="1:22" ht="13.5" customHeight="1" x14ac:dyDescent="0.2">
      <c r="B31" s="53"/>
      <c r="C31" s="53"/>
      <c r="D31" s="53"/>
      <c r="E31" s="53"/>
      <c r="F31" s="53"/>
      <c r="G31" s="53"/>
      <c r="H31" s="53"/>
      <c r="J31" s="53"/>
      <c r="K31" s="53"/>
      <c r="L31" s="53"/>
      <c r="M31" s="53"/>
      <c r="N31" s="115"/>
      <c r="O31" s="116"/>
      <c r="P31" s="115"/>
    </row>
    <row r="32" spans="1:22" ht="13.5" customHeight="1" x14ac:dyDescent="0.2">
      <c r="B32" s="53"/>
      <c r="C32" s="53"/>
      <c r="D32" s="53"/>
      <c r="E32" s="53"/>
      <c r="F32" s="53"/>
      <c r="G32" s="53"/>
      <c r="H32" s="53"/>
      <c r="J32" s="53"/>
      <c r="K32" s="53"/>
      <c r="L32" s="53"/>
      <c r="M32" s="53"/>
      <c r="N32" s="115"/>
      <c r="O32" s="116"/>
      <c r="P32" s="115"/>
    </row>
    <row r="33" spans="2:16" ht="13.5" customHeight="1" x14ac:dyDescent="0.2">
      <c r="B33" s="53"/>
      <c r="C33" s="53"/>
      <c r="D33" s="53"/>
      <c r="E33" s="53"/>
      <c r="F33" s="53"/>
      <c r="G33" s="53"/>
      <c r="H33" s="53"/>
      <c r="J33" s="53"/>
      <c r="K33" s="53"/>
      <c r="L33" s="53"/>
      <c r="M33" s="53"/>
      <c r="N33" s="115"/>
      <c r="O33" s="116"/>
      <c r="P33" s="115"/>
    </row>
    <row r="34" spans="2:16" ht="13.5" customHeight="1" x14ac:dyDescent="0.2">
      <c r="B34" s="53"/>
      <c r="C34" s="53"/>
      <c r="D34" s="53"/>
      <c r="E34" s="53"/>
      <c r="F34" s="53"/>
      <c r="G34" s="53"/>
      <c r="H34" s="53"/>
      <c r="J34" s="53"/>
      <c r="K34" s="53"/>
      <c r="L34" s="53"/>
      <c r="M34" s="53"/>
      <c r="N34" s="115"/>
      <c r="O34" s="116"/>
      <c r="P34" s="115"/>
    </row>
    <row r="35" spans="2:16" ht="13.5" customHeight="1" x14ac:dyDescent="0.2">
      <c r="B35" s="53"/>
      <c r="C35" s="53"/>
      <c r="D35" s="53"/>
      <c r="E35" s="53"/>
      <c r="F35" s="53"/>
      <c r="G35" s="53"/>
      <c r="H35" s="53"/>
      <c r="J35" s="53"/>
      <c r="K35" s="53"/>
      <c r="L35" s="53"/>
      <c r="M35" s="53"/>
      <c r="N35" s="115"/>
      <c r="O35" s="116"/>
      <c r="P35" s="115"/>
    </row>
    <row r="36" spans="2:16" ht="13.5" customHeight="1" x14ac:dyDescent="0.2">
      <c r="B36" s="53"/>
      <c r="C36" s="53"/>
      <c r="D36" s="53"/>
      <c r="E36" s="53"/>
      <c r="F36" s="53"/>
      <c r="G36" s="53"/>
      <c r="H36" s="53"/>
      <c r="J36" s="53"/>
      <c r="K36" s="53"/>
      <c r="L36" s="53"/>
      <c r="M36" s="53"/>
      <c r="N36" s="115"/>
      <c r="O36" s="116"/>
      <c r="P36" s="115"/>
    </row>
    <row r="37" spans="2:16" ht="13.5" customHeight="1" x14ac:dyDescent="0.2">
      <c r="B37" s="53"/>
      <c r="C37" s="53"/>
      <c r="D37" s="53"/>
      <c r="E37" s="53"/>
      <c r="F37" s="53"/>
      <c r="G37" s="53"/>
      <c r="H37" s="53"/>
      <c r="J37" s="53"/>
      <c r="K37" s="53"/>
      <c r="L37" s="53"/>
      <c r="M37" s="53"/>
      <c r="N37" s="115"/>
      <c r="O37" s="116"/>
      <c r="P37" s="115"/>
    </row>
    <row r="38" spans="2:16" ht="13.5" customHeight="1" x14ac:dyDescent="0.2">
      <c r="B38" s="53"/>
      <c r="C38" s="53"/>
      <c r="D38" s="53"/>
      <c r="E38" s="53"/>
      <c r="F38" s="53"/>
      <c r="G38" s="53"/>
      <c r="H38" s="53"/>
      <c r="J38" s="53"/>
      <c r="K38" s="53"/>
      <c r="L38" s="53"/>
      <c r="M38" s="53"/>
      <c r="N38" s="115"/>
      <c r="O38" s="116"/>
      <c r="P38" s="115"/>
    </row>
    <row r="39" spans="2:16" ht="13.5" customHeight="1" x14ac:dyDescent="0.2">
      <c r="B39" s="53"/>
      <c r="C39" s="53"/>
      <c r="D39" s="53"/>
      <c r="E39" s="53"/>
      <c r="F39" s="53"/>
      <c r="G39" s="53"/>
      <c r="H39" s="53"/>
      <c r="J39" s="53"/>
      <c r="K39" s="53"/>
      <c r="L39" s="53"/>
      <c r="M39" s="53"/>
      <c r="N39" s="115"/>
      <c r="O39" s="116"/>
      <c r="P39" s="115"/>
    </row>
    <row r="40" spans="2:16" ht="13.5" customHeight="1" x14ac:dyDescent="0.2">
      <c r="B40" s="53"/>
      <c r="C40" s="53"/>
      <c r="D40" s="53"/>
      <c r="E40" s="53"/>
      <c r="F40" s="53"/>
      <c r="G40" s="53"/>
      <c r="H40" s="53"/>
      <c r="J40" s="53"/>
      <c r="K40" s="53"/>
      <c r="L40" s="53"/>
      <c r="M40" s="53"/>
      <c r="N40" s="115"/>
      <c r="O40" s="116"/>
      <c r="P40" s="115"/>
    </row>
    <row r="41" spans="2:16" ht="13.5" customHeight="1" x14ac:dyDescent="0.2">
      <c r="B41" s="53"/>
      <c r="C41" s="53"/>
      <c r="D41" s="53"/>
      <c r="E41" s="53"/>
      <c r="F41" s="53"/>
      <c r="G41" s="53"/>
      <c r="H41" s="53"/>
      <c r="J41" s="53"/>
      <c r="K41" s="53"/>
      <c r="L41" s="53"/>
      <c r="M41" s="53"/>
      <c r="N41" s="115"/>
      <c r="O41" s="116"/>
      <c r="P41" s="115"/>
    </row>
    <row r="42" spans="2:16" ht="13.5" customHeight="1" x14ac:dyDescent="0.2">
      <c r="B42" s="53"/>
      <c r="C42" s="53"/>
      <c r="D42" s="53"/>
      <c r="E42" s="53"/>
      <c r="F42" s="53"/>
      <c r="G42" s="53"/>
      <c r="H42" s="53"/>
      <c r="J42" s="53"/>
      <c r="K42" s="53"/>
      <c r="L42" s="53"/>
      <c r="M42" s="53"/>
      <c r="N42" s="115"/>
      <c r="O42" s="116"/>
      <c r="P42" s="115"/>
    </row>
    <row r="43" spans="2:16" ht="13.5" customHeight="1" x14ac:dyDescent="0.2"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115"/>
      <c r="O43" s="116"/>
      <c r="P43" s="115"/>
    </row>
    <row r="44" spans="2:16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15"/>
      <c r="O44" s="116"/>
      <c r="P44" s="115"/>
    </row>
    <row r="45" spans="2:16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15"/>
      <c r="O45" s="116"/>
      <c r="P45" s="115"/>
    </row>
  </sheetData>
  <autoFilter ref="B4:V19"/>
  <mergeCells count="4">
    <mergeCell ref="N3:P3"/>
    <mergeCell ref="A1:V1"/>
    <mergeCell ref="A2:V2"/>
    <mergeCell ref="A20:D20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opLeftCell="A25" zoomScaleNormal="10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3.140625" style="55" customWidth="1"/>
    <col min="11" max="11" width="10.7109375" style="55" customWidth="1"/>
    <col min="12" max="12" width="12.2851562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443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225" customFormat="1" ht="12.75" x14ac:dyDescent="0.2">
      <c r="A5" s="246" t="s">
        <v>696</v>
      </c>
      <c r="B5" s="239" t="s">
        <v>773</v>
      </c>
      <c r="C5" s="239" t="s">
        <v>843</v>
      </c>
      <c r="D5" s="237" t="s">
        <v>702</v>
      </c>
      <c r="E5" s="169" t="s">
        <v>647</v>
      </c>
      <c r="F5" s="237"/>
      <c r="G5" s="237"/>
      <c r="H5" s="241">
        <v>41156</v>
      </c>
      <c r="I5" s="235">
        <v>1</v>
      </c>
      <c r="J5" s="249">
        <v>49992</v>
      </c>
      <c r="K5" s="250">
        <v>19088</v>
      </c>
      <c r="L5" s="250">
        <v>4545</v>
      </c>
      <c r="M5" s="229" t="s">
        <v>774</v>
      </c>
      <c r="N5" s="235"/>
      <c r="O5" s="235" t="s">
        <v>610</v>
      </c>
      <c r="P5" s="238"/>
      <c r="Q5" s="235" t="s">
        <v>459</v>
      </c>
      <c r="R5" s="235" t="s">
        <v>554</v>
      </c>
      <c r="S5" s="163"/>
      <c r="T5" s="227" t="s">
        <v>563</v>
      </c>
      <c r="U5" s="230" t="s">
        <v>609</v>
      </c>
      <c r="V5" s="238" t="s">
        <v>653</v>
      </c>
    </row>
    <row r="6" spans="1:22" s="123" customFormat="1" ht="25.5" customHeight="1" x14ac:dyDescent="0.2">
      <c r="A6" s="246" t="s">
        <v>696</v>
      </c>
      <c r="B6" s="239" t="s">
        <v>775</v>
      </c>
      <c r="C6" s="158">
        <v>995917</v>
      </c>
      <c r="D6" s="169" t="s">
        <v>776</v>
      </c>
      <c r="E6" s="169" t="s">
        <v>647</v>
      </c>
      <c r="F6" s="138"/>
      <c r="G6" s="138"/>
      <c r="H6" s="241">
        <v>41156</v>
      </c>
      <c r="I6" s="235">
        <v>1</v>
      </c>
      <c r="J6" s="249">
        <v>49995</v>
      </c>
      <c r="K6" s="250">
        <v>19089</v>
      </c>
      <c r="L6" s="250">
        <v>4545</v>
      </c>
      <c r="M6" s="233" t="s">
        <v>777</v>
      </c>
      <c r="N6" s="79"/>
      <c r="O6" s="235" t="s">
        <v>610</v>
      </c>
      <c r="P6" s="238"/>
      <c r="Q6" s="235" t="s">
        <v>459</v>
      </c>
      <c r="R6" s="235" t="s">
        <v>554</v>
      </c>
      <c r="T6" s="216" t="s">
        <v>59</v>
      </c>
      <c r="U6" s="216" t="s">
        <v>623</v>
      </c>
      <c r="V6" s="213" t="s">
        <v>653</v>
      </c>
    </row>
    <row r="7" spans="1:22" s="213" customFormat="1" ht="25.5" customHeight="1" x14ac:dyDescent="0.2">
      <c r="A7" s="246" t="s">
        <v>696</v>
      </c>
      <c r="B7" s="239" t="s">
        <v>778</v>
      </c>
      <c r="C7" s="214"/>
      <c r="D7" s="169" t="s">
        <v>779</v>
      </c>
      <c r="E7" s="169"/>
      <c r="F7" s="180"/>
      <c r="G7" s="180"/>
      <c r="H7" s="241">
        <v>41159</v>
      </c>
      <c r="I7" s="235">
        <v>1</v>
      </c>
      <c r="J7" s="249">
        <v>31900</v>
      </c>
      <c r="K7" s="250">
        <v>0</v>
      </c>
      <c r="L7" s="250">
        <v>2600</v>
      </c>
      <c r="M7" s="233" t="s">
        <v>780</v>
      </c>
      <c r="N7" s="235" t="s">
        <v>610</v>
      </c>
      <c r="P7" s="238"/>
      <c r="Q7" s="235" t="s">
        <v>459</v>
      </c>
      <c r="R7" s="235" t="s">
        <v>554</v>
      </c>
      <c r="T7" s="216" t="s">
        <v>547</v>
      </c>
      <c r="U7" s="216" t="s">
        <v>619</v>
      </c>
    </row>
    <row r="8" spans="1:22" s="213" customFormat="1" ht="25.5" customHeight="1" x14ac:dyDescent="0.2">
      <c r="A8" s="216" t="s">
        <v>696</v>
      </c>
      <c r="B8" s="217" t="s">
        <v>781</v>
      </c>
      <c r="C8" s="158" t="s">
        <v>993</v>
      </c>
      <c r="D8" s="225" t="s">
        <v>621</v>
      </c>
      <c r="E8" s="222"/>
      <c r="F8" s="222"/>
      <c r="G8" s="222"/>
      <c r="H8" s="218">
        <v>41162</v>
      </c>
      <c r="I8" s="219">
        <v>3</v>
      </c>
      <c r="J8" s="224">
        <v>278813</v>
      </c>
      <c r="K8" s="224">
        <v>0</v>
      </c>
      <c r="L8" s="224">
        <v>68580</v>
      </c>
      <c r="M8" s="220" t="s">
        <v>782</v>
      </c>
      <c r="N8" s="215"/>
      <c r="O8" s="221" t="s">
        <v>610</v>
      </c>
      <c r="P8" s="217"/>
      <c r="Q8" s="216" t="s">
        <v>459</v>
      </c>
      <c r="R8" s="216" t="s">
        <v>554</v>
      </c>
      <c r="S8" s="216"/>
      <c r="T8" s="216" t="s">
        <v>462</v>
      </c>
      <c r="U8" s="216" t="s">
        <v>623</v>
      </c>
      <c r="V8" s="287" t="s">
        <v>993</v>
      </c>
    </row>
    <row r="9" spans="1:22" s="213" customFormat="1" ht="25.5" customHeight="1" x14ac:dyDescent="0.2">
      <c r="A9" s="216" t="s">
        <v>696</v>
      </c>
      <c r="B9" s="217" t="s">
        <v>783</v>
      </c>
      <c r="C9" s="214"/>
      <c r="D9" s="225" t="s">
        <v>784</v>
      </c>
      <c r="E9" s="181"/>
      <c r="F9" s="181"/>
      <c r="G9" s="181"/>
      <c r="H9" s="218">
        <v>41163</v>
      </c>
      <c r="I9" s="252">
        <v>3</v>
      </c>
      <c r="J9" s="224">
        <v>513304</v>
      </c>
      <c r="K9" s="224">
        <v>0</v>
      </c>
      <c r="L9" s="224">
        <v>175604</v>
      </c>
      <c r="M9" s="220" t="s">
        <v>785</v>
      </c>
      <c r="N9" s="235" t="s">
        <v>610</v>
      </c>
      <c r="O9" s="216"/>
      <c r="P9" s="217"/>
      <c r="Q9" s="216" t="s">
        <v>459</v>
      </c>
      <c r="R9" s="216" t="s">
        <v>554</v>
      </c>
      <c r="S9" s="216"/>
      <c r="T9" s="216" t="s">
        <v>573</v>
      </c>
      <c r="U9" s="216" t="s">
        <v>619</v>
      </c>
      <c r="V9" s="216"/>
    </row>
    <row r="10" spans="1:22" s="213" customFormat="1" ht="25.5" customHeight="1" x14ac:dyDescent="0.2">
      <c r="A10" s="216" t="s">
        <v>696</v>
      </c>
      <c r="B10" s="217" t="s">
        <v>786</v>
      </c>
      <c r="C10" s="214"/>
      <c r="D10" s="225" t="s">
        <v>788</v>
      </c>
      <c r="E10" s="181"/>
      <c r="F10" s="181"/>
      <c r="G10" s="181"/>
      <c r="H10" s="218">
        <v>41164</v>
      </c>
      <c r="I10" s="252">
        <v>2</v>
      </c>
      <c r="J10" s="224">
        <v>201965</v>
      </c>
      <c r="K10" s="224">
        <v>0</v>
      </c>
      <c r="L10" s="224">
        <v>57430</v>
      </c>
      <c r="M10" s="220" t="s">
        <v>787</v>
      </c>
      <c r="N10" s="235" t="s">
        <v>610</v>
      </c>
      <c r="O10" s="216"/>
      <c r="P10" s="217"/>
      <c r="Q10" s="216" t="s">
        <v>752</v>
      </c>
      <c r="R10" s="216" t="s">
        <v>554</v>
      </c>
      <c r="S10" s="216"/>
      <c r="T10" s="216" t="s">
        <v>460</v>
      </c>
      <c r="U10" s="216" t="s">
        <v>609</v>
      </c>
      <c r="V10" s="216"/>
    </row>
    <row r="11" spans="1:22" s="213" customFormat="1" ht="25.5" customHeight="1" x14ac:dyDescent="0.2">
      <c r="A11" s="216" t="s">
        <v>696</v>
      </c>
      <c r="B11" s="217" t="s">
        <v>789</v>
      </c>
      <c r="C11" s="214"/>
      <c r="D11" s="225" t="s">
        <v>759</v>
      </c>
      <c r="E11" s="181"/>
      <c r="F11" s="181"/>
      <c r="G11" s="181"/>
      <c r="H11" s="218">
        <v>41170</v>
      </c>
      <c r="I11" s="252">
        <v>3</v>
      </c>
      <c r="J11" s="224">
        <v>252000</v>
      </c>
      <c r="K11" s="224">
        <v>0</v>
      </c>
      <c r="L11" s="224">
        <v>63576</v>
      </c>
      <c r="M11" s="233" t="s">
        <v>810</v>
      </c>
      <c r="N11" s="235" t="s">
        <v>610</v>
      </c>
      <c r="O11" s="216"/>
      <c r="P11" s="216"/>
      <c r="Q11" s="216" t="s">
        <v>459</v>
      </c>
      <c r="R11" s="216" t="s">
        <v>554</v>
      </c>
      <c r="S11" s="216"/>
      <c r="T11" s="216" t="s">
        <v>558</v>
      </c>
      <c r="U11" s="216" t="s">
        <v>609</v>
      </c>
      <c r="V11" s="216"/>
    </row>
    <row r="12" spans="1:22" s="213" customFormat="1" ht="25.5" customHeight="1" x14ac:dyDescent="0.2">
      <c r="A12" s="216" t="s">
        <v>696</v>
      </c>
      <c r="B12" s="217" t="s">
        <v>790</v>
      </c>
      <c r="C12" s="158">
        <v>910031</v>
      </c>
      <c r="D12" s="225" t="s">
        <v>791</v>
      </c>
      <c r="E12" s="181"/>
      <c r="F12" s="181"/>
      <c r="G12" s="181"/>
      <c r="H12" s="218">
        <v>41164</v>
      </c>
      <c r="I12" s="252">
        <v>1</v>
      </c>
      <c r="J12" s="224">
        <v>13661</v>
      </c>
      <c r="K12" s="224">
        <v>0</v>
      </c>
      <c r="L12" s="224">
        <v>4673</v>
      </c>
      <c r="M12" s="220" t="s">
        <v>792</v>
      </c>
      <c r="N12" s="235" t="s">
        <v>610</v>
      </c>
      <c r="O12" s="216"/>
      <c r="P12" s="217"/>
      <c r="Q12" s="216" t="s">
        <v>459</v>
      </c>
      <c r="R12" s="216" t="s">
        <v>554</v>
      </c>
      <c r="S12" s="216"/>
      <c r="T12" s="216" t="s">
        <v>462</v>
      </c>
      <c r="U12" s="216" t="s">
        <v>623</v>
      </c>
      <c r="V12" s="216"/>
    </row>
    <row r="13" spans="1:22" s="213" customFormat="1" ht="25.5" customHeight="1" x14ac:dyDescent="0.2">
      <c r="A13" s="216" t="s">
        <v>696</v>
      </c>
      <c r="B13" s="217" t="s">
        <v>793</v>
      </c>
      <c r="C13" s="214"/>
      <c r="D13" s="225" t="s">
        <v>794</v>
      </c>
      <c r="E13" s="181"/>
      <c r="F13" s="181"/>
      <c r="G13" s="181"/>
      <c r="H13" s="218">
        <v>41165</v>
      </c>
      <c r="I13" s="252">
        <v>2</v>
      </c>
      <c r="J13" s="224">
        <v>127103</v>
      </c>
      <c r="K13" s="224">
        <v>0</v>
      </c>
      <c r="L13" s="224">
        <v>43483</v>
      </c>
      <c r="M13" s="233" t="s">
        <v>798</v>
      </c>
      <c r="N13" s="235" t="s">
        <v>610</v>
      </c>
      <c r="O13" s="216"/>
      <c r="P13" s="217"/>
      <c r="Q13" s="216" t="s">
        <v>459</v>
      </c>
      <c r="R13" s="216" t="s">
        <v>554</v>
      </c>
      <c r="S13" s="216"/>
      <c r="T13" s="216" t="s">
        <v>460</v>
      </c>
      <c r="U13" s="216" t="s">
        <v>609</v>
      </c>
      <c r="V13" s="216"/>
    </row>
    <row r="14" spans="1:22" s="213" customFormat="1" ht="25.5" customHeight="1" x14ac:dyDescent="0.2">
      <c r="A14" s="216" t="s">
        <v>605</v>
      </c>
      <c r="B14" s="217" t="s">
        <v>795</v>
      </c>
      <c r="C14" s="163">
        <v>995910</v>
      </c>
      <c r="D14" s="225" t="s">
        <v>796</v>
      </c>
      <c r="F14" s="222"/>
      <c r="G14" s="222"/>
      <c r="H14" s="218">
        <v>41130</v>
      </c>
      <c r="I14" s="219">
        <v>3</v>
      </c>
      <c r="J14" s="224">
        <v>154871</v>
      </c>
      <c r="K14" s="224">
        <v>0</v>
      </c>
      <c r="L14" s="224">
        <v>39068</v>
      </c>
      <c r="M14" s="220" t="s">
        <v>797</v>
      </c>
      <c r="N14" s="235" t="s">
        <v>610</v>
      </c>
      <c r="O14" s="221"/>
      <c r="P14" s="217"/>
      <c r="Q14" s="216" t="s">
        <v>459</v>
      </c>
      <c r="R14" s="216" t="s">
        <v>554</v>
      </c>
      <c r="S14" s="216"/>
      <c r="T14" s="216" t="s">
        <v>462</v>
      </c>
      <c r="U14" s="216" t="s">
        <v>623</v>
      </c>
      <c r="V14" s="216" t="s">
        <v>914</v>
      </c>
    </row>
    <row r="15" spans="1:22" s="213" customFormat="1" ht="25.5" customHeight="1" x14ac:dyDescent="0.2">
      <c r="A15" s="216" t="s">
        <v>696</v>
      </c>
      <c r="B15" s="217" t="s">
        <v>799</v>
      </c>
      <c r="C15" s="214"/>
      <c r="D15" s="225" t="s">
        <v>800</v>
      </c>
      <c r="E15" s="181"/>
      <c r="F15" s="181"/>
      <c r="G15" s="181"/>
      <c r="H15" s="218">
        <v>41169</v>
      </c>
      <c r="I15" s="252">
        <v>3</v>
      </c>
      <c r="J15" s="224">
        <v>252937</v>
      </c>
      <c r="K15" s="224">
        <v>0</v>
      </c>
      <c r="L15" s="224">
        <v>68014</v>
      </c>
      <c r="M15" s="220" t="s">
        <v>801</v>
      </c>
      <c r="N15" s="235" t="s">
        <v>610</v>
      </c>
      <c r="O15" s="221"/>
      <c r="P15" s="217"/>
      <c r="Q15" s="235" t="s">
        <v>459</v>
      </c>
      <c r="R15" s="235" t="s">
        <v>554</v>
      </c>
      <c r="T15" s="216" t="s">
        <v>15</v>
      </c>
      <c r="U15" s="216" t="s">
        <v>619</v>
      </c>
      <c r="V15" s="216"/>
    </row>
    <row r="16" spans="1:22" s="213" customFormat="1" ht="25.5" customHeight="1" x14ac:dyDescent="0.2">
      <c r="A16" s="216" t="s">
        <v>605</v>
      </c>
      <c r="B16" s="217" t="s">
        <v>802</v>
      </c>
      <c r="C16" s="158">
        <v>995911</v>
      </c>
      <c r="D16" s="225" t="s">
        <v>803</v>
      </c>
      <c r="E16" s="180"/>
      <c r="F16" s="180"/>
      <c r="G16" s="180"/>
      <c r="H16" s="218">
        <v>41106</v>
      </c>
      <c r="I16" s="227">
        <v>1</v>
      </c>
      <c r="J16" s="224">
        <v>43492</v>
      </c>
      <c r="K16" s="224">
        <v>0</v>
      </c>
      <c r="L16" s="224">
        <v>14879</v>
      </c>
      <c r="M16" s="220" t="s">
        <v>804</v>
      </c>
      <c r="N16" s="235" t="s">
        <v>610</v>
      </c>
      <c r="O16" s="181"/>
      <c r="P16" s="183"/>
      <c r="Q16" s="235" t="s">
        <v>459</v>
      </c>
      <c r="R16" s="235" t="s">
        <v>554</v>
      </c>
      <c r="T16" s="216" t="s">
        <v>15</v>
      </c>
      <c r="U16" s="216" t="s">
        <v>619</v>
      </c>
      <c r="V16" s="213" t="s">
        <v>653</v>
      </c>
    </row>
    <row r="17" spans="1:22" s="213" customFormat="1" ht="25.5" customHeight="1" x14ac:dyDescent="0.2">
      <c r="A17" s="216" t="s">
        <v>696</v>
      </c>
      <c r="B17" s="217" t="s">
        <v>805</v>
      </c>
      <c r="C17" s="214"/>
      <c r="D17" s="225" t="s">
        <v>806</v>
      </c>
      <c r="E17" s="181"/>
      <c r="F17" s="181"/>
      <c r="G17" s="181"/>
      <c r="H17" s="218">
        <v>41169</v>
      </c>
      <c r="I17" s="252">
        <v>3</v>
      </c>
      <c r="J17" s="224">
        <v>786570</v>
      </c>
      <c r="K17" s="224">
        <v>0</v>
      </c>
      <c r="L17" s="224">
        <v>193546</v>
      </c>
      <c r="M17" s="220" t="s">
        <v>807</v>
      </c>
      <c r="N17" s="235"/>
      <c r="O17" s="221" t="s">
        <v>610</v>
      </c>
      <c r="P17" s="217"/>
      <c r="Q17" s="235" t="s">
        <v>459</v>
      </c>
      <c r="R17" s="235" t="s">
        <v>554</v>
      </c>
      <c r="T17" s="216" t="s">
        <v>808</v>
      </c>
      <c r="U17" s="216" t="s">
        <v>809</v>
      </c>
      <c r="V17" s="216"/>
    </row>
    <row r="18" spans="1:22" s="213" customFormat="1" ht="25.5" customHeight="1" x14ac:dyDescent="0.2">
      <c r="A18" s="216" t="s">
        <v>696</v>
      </c>
      <c r="B18" s="217" t="s">
        <v>811</v>
      </c>
      <c r="C18" s="214"/>
      <c r="D18" s="225" t="s">
        <v>713</v>
      </c>
      <c r="E18" s="181"/>
      <c r="F18" s="181"/>
      <c r="G18" s="181"/>
      <c r="H18" s="218">
        <v>41170</v>
      </c>
      <c r="I18" s="252">
        <v>3</v>
      </c>
      <c r="J18" s="224">
        <v>309792</v>
      </c>
      <c r="K18" s="224">
        <v>0</v>
      </c>
      <c r="L18" s="224">
        <v>80522</v>
      </c>
      <c r="M18" s="220" t="s">
        <v>816</v>
      </c>
      <c r="N18" s="235" t="s">
        <v>610</v>
      </c>
      <c r="O18" s="221"/>
      <c r="P18" s="217"/>
      <c r="Q18" s="235" t="s">
        <v>459</v>
      </c>
      <c r="R18" s="235" t="s">
        <v>554</v>
      </c>
      <c r="T18" s="216" t="s">
        <v>558</v>
      </c>
      <c r="U18" s="216" t="s">
        <v>815</v>
      </c>
      <c r="V18" s="216"/>
    </row>
    <row r="19" spans="1:22" s="213" customFormat="1" ht="25.5" customHeight="1" x14ac:dyDescent="0.2">
      <c r="A19" s="216" t="s">
        <v>696</v>
      </c>
      <c r="B19" s="217" t="s">
        <v>812</v>
      </c>
      <c r="C19" s="214"/>
      <c r="D19" s="225" t="s">
        <v>613</v>
      </c>
      <c r="E19" s="181"/>
      <c r="F19" s="181"/>
      <c r="G19" s="181"/>
      <c r="H19" s="218">
        <v>41170</v>
      </c>
      <c r="I19" s="252">
        <v>3</v>
      </c>
      <c r="J19" s="224">
        <v>298805</v>
      </c>
      <c r="K19" s="224">
        <v>0</v>
      </c>
      <c r="L19" s="224">
        <v>96501</v>
      </c>
      <c r="M19" s="233" t="s">
        <v>813</v>
      </c>
      <c r="N19" s="235" t="s">
        <v>610</v>
      </c>
      <c r="O19" s="221"/>
      <c r="P19" s="217"/>
      <c r="Q19" s="235" t="s">
        <v>459</v>
      </c>
      <c r="R19" s="235" t="s">
        <v>554</v>
      </c>
      <c r="T19" s="216" t="s">
        <v>814</v>
      </c>
      <c r="U19" s="216" t="s">
        <v>815</v>
      </c>
      <c r="V19" s="216"/>
    </row>
    <row r="20" spans="1:22" s="213" customFormat="1" ht="25.5" customHeight="1" x14ac:dyDescent="0.2">
      <c r="A20" s="216" t="s">
        <v>696</v>
      </c>
      <c r="B20" s="217" t="s">
        <v>817</v>
      </c>
      <c r="C20" s="214"/>
      <c r="D20" s="225" t="s">
        <v>818</v>
      </c>
      <c r="E20" s="181"/>
      <c r="F20" s="181"/>
      <c r="G20" s="181"/>
      <c r="H20" s="218">
        <v>41171</v>
      </c>
      <c r="I20" s="252">
        <v>2</v>
      </c>
      <c r="J20" s="224">
        <v>299778</v>
      </c>
      <c r="K20" s="224">
        <v>0</v>
      </c>
      <c r="L20" s="224">
        <v>61549</v>
      </c>
      <c r="M20" s="233" t="s">
        <v>819</v>
      </c>
      <c r="N20" s="235"/>
      <c r="O20" s="221" t="s">
        <v>610</v>
      </c>
      <c r="P20" s="217"/>
      <c r="Q20" s="235" t="s">
        <v>820</v>
      </c>
      <c r="R20" s="235" t="s">
        <v>554</v>
      </c>
      <c r="T20" s="216" t="s">
        <v>460</v>
      </c>
      <c r="U20" s="216" t="s">
        <v>609</v>
      </c>
      <c r="V20" s="216"/>
    </row>
    <row r="21" spans="1:22" s="213" customFormat="1" ht="25.5" customHeight="1" x14ac:dyDescent="0.2">
      <c r="A21" s="216" t="s">
        <v>696</v>
      </c>
      <c r="B21" s="217" t="s">
        <v>821</v>
      </c>
      <c r="C21" s="214"/>
      <c r="D21" s="225" t="s">
        <v>742</v>
      </c>
      <c r="E21" s="181"/>
      <c r="F21" s="181"/>
      <c r="G21" s="181"/>
      <c r="H21" s="218">
        <v>41172</v>
      </c>
      <c r="I21" s="252">
        <v>3</v>
      </c>
      <c r="J21" s="224">
        <v>146443</v>
      </c>
      <c r="K21" s="224">
        <v>0</v>
      </c>
      <c r="L21" s="253">
        <v>39415</v>
      </c>
      <c r="M21" s="233" t="s">
        <v>822</v>
      </c>
      <c r="N21" s="235"/>
      <c r="O21" s="221" t="s">
        <v>610</v>
      </c>
      <c r="P21" s="217"/>
      <c r="Q21" s="235" t="s">
        <v>459</v>
      </c>
      <c r="R21" s="235" t="s">
        <v>554</v>
      </c>
      <c r="T21" s="216" t="s">
        <v>558</v>
      </c>
      <c r="U21" s="216" t="s">
        <v>815</v>
      </c>
      <c r="V21" s="216"/>
    </row>
    <row r="22" spans="1:22" s="213" customFormat="1" ht="25.5" customHeight="1" x14ac:dyDescent="0.2">
      <c r="A22" s="216" t="s">
        <v>823</v>
      </c>
      <c r="B22" s="217" t="s">
        <v>824</v>
      </c>
      <c r="C22" s="398">
        <v>995980</v>
      </c>
      <c r="D22" s="225" t="s">
        <v>825</v>
      </c>
      <c r="E22" s="181"/>
      <c r="F22" s="181"/>
      <c r="G22" s="181"/>
      <c r="H22" s="218">
        <v>41172</v>
      </c>
      <c r="I22" s="252">
        <v>1</v>
      </c>
      <c r="J22" s="224">
        <v>45000</v>
      </c>
      <c r="K22" s="224">
        <v>0</v>
      </c>
      <c r="L22" s="224">
        <v>15395</v>
      </c>
      <c r="M22" s="233" t="s">
        <v>826</v>
      </c>
      <c r="N22" s="235"/>
      <c r="O22" s="221" t="s">
        <v>610</v>
      </c>
      <c r="P22" s="217"/>
      <c r="Q22" s="235" t="s">
        <v>828</v>
      </c>
      <c r="R22" s="235" t="s">
        <v>554</v>
      </c>
      <c r="S22" s="213" t="s">
        <v>827</v>
      </c>
      <c r="T22" s="216" t="s">
        <v>573</v>
      </c>
      <c r="U22" s="216" t="s">
        <v>619</v>
      </c>
      <c r="V22" s="395" t="s">
        <v>653</v>
      </c>
    </row>
    <row r="23" spans="1:22" s="213" customFormat="1" ht="25.5" customHeight="1" x14ac:dyDescent="0.2">
      <c r="A23" s="216" t="s">
        <v>696</v>
      </c>
      <c r="B23" s="217" t="s">
        <v>829</v>
      </c>
      <c r="C23" s="214"/>
      <c r="D23" s="225" t="s">
        <v>766</v>
      </c>
      <c r="E23" s="181"/>
      <c r="F23" s="181"/>
      <c r="G23" s="181"/>
      <c r="H23" s="218">
        <v>41173</v>
      </c>
      <c r="I23" s="252">
        <v>3</v>
      </c>
      <c r="J23" s="224">
        <v>271200</v>
      </c>
      <c r="K23" s="224">
        <v>0</v>
      </c>
      <c r="L23" s="224">
        <v>80805</v>
      </c>
      <c r="M23" s="233" t="s">
        <v>834</v>
      </c>
      <c r="N23" s="235"/>
      <c r="O23" s="221" t="s">
        <v>610</v>
      </c>
      <c r="P23" s="217"/>
      <c r="Q23" s="235" t="s">
        <v>459</v>
      </c>
      <c r="R23" s="235" t="s">
        <v>554</v>
      </c>
      <c r="T23" s="216" t="s">
        <v>15</v>
      </c>
      <c r="U23" s="216" t="s">
        <v>619</v>
      </c>
      <c r="V23" s="216"/>
    </row>
    <row r="24" spans="1:22" s="213" customFormat="1" ht="25.5" customHeight="1" x14ac:dyDescent="0.2">
      <c r="A24" s="216" t="s">
        <v>696</v>
      </c>
      <c r="B24" s="217" t="s">
        <v>830</v>
      </c>
      <c r="C24" s="214"/>
      <c r="D24" s="225" t="s">
        <v>832</v>
      </c>
      <c r="E24" s="220" t="s">
        <v>831</v>
      </c>
      <c r="F24" s="181"/>
      <c r="G24" s="181"/>
      <c r="H24" s="218">
        <v>41173</v>
      </c>
      <c r="I24" s="252">
        <v>3</v>
      </c>
      <c r="J24" s="224">
        <v>309293</v>
      </c>
      <c r="K24" s="224">
        <v>0</v>
      </c>
      <c r="L24" s="224">
        <v>80352</v>
      </c>
      <c r="M24" s="233" t="s">
        <v>833</v>
      </c>
      <c r="N24" s="235"/>
      <c r="O24" s="221" t="s">
        <v>610</v>
      </c>
      <c r="P24" s="217"/>
      <c r="Q24" s="235" t="s">
        <v>459</v>
      </c>
      <c r="R24" s="235" t="s">
        <v>554</v>
      </c>
      <c r="T24" s="216" t="s">
        <v>15</v>
      </c>
      <c r="U24" s="216" t="s">
        <v>619</v>
      </c>
      <c r="V24" s="216"/>
    </row>
    <row r="25" spans="1:22" s="213" customFormat="1" ht="25.5" customHeight="1" x14ac:dyDescent="0.2">
      <c r="A25" s="216" t="s">
        <v>696</v>
      </c>
      <c r="B25" s="217" t="s">
        <v>835</v>
      </c>
      <c r="C25" s="214"/>
      <c r="D25" s="225" t="s">
        <v>621</v>
      </c>
      <c r="E25" s="222"/>
      <c r="F25" s="222"/>
      <c r="G25" s="222"/>
      <c r="H25" s="218">
        <v>41176</v>
      </c>
      <c r="I25" s="252">
        <v>5</v>
      </c>
      <c r="J25" s="224">
        <v>114728</v>
      </c>
      <c r="K25" s="224">
        <v>0</v>
      </c>
      <c r="L25" s="224">
        <v>39249</v>
      </c>
      <c r="M25" s="233" t="s">
        <v>836</v>
      </c>
      <c r="N25" s="235"/>
      <c r="O25" s="221" t="s">
        <v>610</v>
      </c>
      <c r="P25" s="217"/>
      <c r="Q25" s="235" t="s">
        <v>70</v>
      </c>
      <c r="R25" s="216" t="s">
        <v>554</v>
      </c>
      <c r="S25" s="216"/>
      <c r="T25" s="216" t="s">
        <v>462</v>
      </c>
      <c r="U25" s="216" t="s">
        <v>623</v>
      </c>
      <c r="V25" s="216"/>
    </row>
    <row r="26" spans="1:22" s="213" customFormat="1" ht="25.5" customHeight="1" x14ac:dyDescent="0.2">
      <c r="A26" s="216" t="s">
        <v>696</v>
      </c>
      <c r="B26" s="217" t="s">
        <v>839</v>
      </c>
      <c r="C26" s="214"/>
      <c r="D26" s="225" t="s">
        <v>837</v>
      </c>
      <c r="E26" s="222"/>
      <c r="F26" s="222"/>
      <c r="G26" s="222"/>
      <c r="H26" s="218">
        <v>41176</v>
      </c>
      <c r="I26" s="252">
        <v>3</v>
      </c>
      <c r="J26" s="224">
        <v>220327</v>
      </c>
      <c r="K26" s="224">
        <v>0</v>
      </c>
      <c r="L26" s="224">
        <v>75375</v>
      </c>
      <c r="M26" s="233" t="s">
        <v>838</v>
      </c>
      <c r="N26" s="221" t="s">
        <v>610</v>
      </c>
      <c r="O26" s="221"/>
      <c r="P26" s="217"/>
      <c r="Q26" s="216" t="s">
        <v>459</v>
      </c>
      <c r="R26" s="216" t="s">
        <v>554</v>
      </c>
      <c r="S26" s="216"/>
      <c r="T26" s="216" t="s">
        <v>462</v>
      </c>
      <c r="U26" s="216" t="s">
        <v>623</v>
      </c>
      <c r="V26" s="216"/>
    </row>
    <row r="27" spans="1:22" s="213" customFormat="1" ht="25.5" customHeight="1" x14ac:dyDescent="0.2">
      <c r="A27" s="216" t="s">
        <v>696</v>
      </c>
      <c r="B27" s="217" t="s">
        <v>840</v>
      </c>
      <c r="C27" s="158">
        <v>995919</v>
      </c>
      <c r="D27" s="225" t="s">
        <v>759</v>
      </c>
      <c r="E27" s="181"/>
      <c r="F27" s="181"/>
      <c r="G27" s="181"/>
      <c r="H27" s="218">
        <v>41144</v>
      </c>
      <c r="I27" s="252">
        <v>1</v>
      </c>
      <c r="J27" s="224">
        <v>149894</v>
      </c>
      <c r="K27" s="224">
        <v>0</v>
      </c>
      <c r="L27" s="224">
        <v>41124</v>
      </c>
      <c r="M27" s="233" t="s">
        <v>841</v>
      </c>
      <c r="N27" s="235"/>
      <c r="O27" s="221" t="s">
        <v>610</v>
      </c>
      <c r="P27" s="216"/>
      <c r="Q27" s="216" t="s">
        <v>842</v>
      </c>
      <c r="R27" s="216" t="s">
        <v>554</v>
      </c>
      <c r="S27" s="216"/>
      <c r="T27" s="216" t="s">
        <v>558</v>
      </c>
      <c r="U27" s="216" t="s">
        <v>609</v>
      </c>
      <c r="V27" s="216" t="s">
        <v>653</v>
      </c>
    </row>
    <row r="28" spans="1:22" s="213" customFormat="1" ht="25.5" customHeight="1" x14ac:dyDescent="0.2">
      <c r="A28" s="216" t="s">
        <v>823</v>
      </c>
      <c r="B28" s="217" t="s">
        <v>844</v>
      </c>
      <c r="C28" s="214"/>
      <c r="D28" s="225" t="s">
        <v>845</v>
      </c>
      <c r="E28" s="181"/>
      <c r="F28" s="181"/>
      <c r="G28" s="181"/>
      <c r="H28" s="218">
        <v>41179</v>
      </c>
      <c r="I28" s="252">
        <v>1</v>
      </c>
      <c r="J28" s="224">
        <v>329750</v>
      </c>
      <c r="K28" s="224">
        <v>0</v>
      </c>
      <c r="L28" s="224">
        <v>0</v>
      </c>
      <c r="M28" s="233" t="s">
        <v>846</v>
      </c>
      <c r="N28" s="235"/>
      <c r="O28" s="221" t="s">
        <v>610</v>
      </c>
      <c r="P28" s="217"/>
      <c r="Q28" s="235" t="s">
        <v>752</v>
      </c>
      <c r="R28" s="235" t="s">
        <v>554</v>
      </c>
      <c r="T28" s="216" t="s">
        <v>573</v>
      </c>
      <c r="U28" s="216" t="s">
        <v>619</v>
      </c>
      <c r="V28" s="445" t="s">
        <v>993</v>
      </c>
    </row>
    <row r="29" spans="1:22" s="123" customFormat="1" ht="25.5" customHeight="1" x14ac:dyDescent="0.2">
      <c r="A29" s="216" t="s">
        <v>823</v>
      </c>
      <c r="B29" s="217" t="s">
        <v>847</v>
      </c>
      <c r="C29" s="214"/>
      <c r="D29" s="225" t="s">
        <v>825</v>
      </c>
      <c r="E29" s="138"/>
      <c r="F29" s="138"/>
      <c r="G29" s="138"/>
      <c r="H29" s="218">
        <v>41179</v>
      </c>
      <c r="I29" s="227">
        <v>1</v>
      </c>
      <c r="J29" s="224">
        <v>39997</v>
      </c>
      <c r="K29" s="224">
        <v>0</v>
      </c>
      <c r="L29" s="224">
        <v>13683</v>
      </c>
      <c r="M29" s="220" t="s">
        <v>849</v>
      </c>
      <c r="N29" s="235"/>
      <c r="O29" s="220" t="s">
        <v>610</v>
      </c>
      <c r="P29" s="80"/>
      <c r="Q29" s="235" t="s">
        <v>848</v>
      </c>
      <c r="R29" s="235" t="s">
        <v>554</v>
      </c>
      <c r="S29" s="213" t="s">
        <v>850</v>
      </c>
      <c r="T29" s="216" t="s">
        <v>573</v>
      </c>
      <c r="U29" s="216" t="s">
        <v>619</v>
      </c>
    </row>
    <row r="30" spans="1:22" s="213" customFormat="1" ht="25.5" customHeight="1" x14ac:dyDescent="0.2">
      <c r="A30" s="216" t="s">
        <v>696</v>
      </c>
      <c r="B30" s="217" t="s">
        <v>851</v>
      </c>
      <c r="C30" s="214"/>
      <c r="D30" s="225" t="s">
        <v>852</v>
      </c>
      <c r="E30" s="180"/>
      <c r="F30" s="180"/>
      <c r="G30" s="180"/>
      <c r="H30" s="218">
        <v>41179</v>
      </c>
      <c r="I30" s="227">
        <v>3</v>
      </c>
      <c r="J30" s="224">
        <v>397518</v>
      </c>
      <c r="K30" s="224">
        <v>0</v>
      </c>
      <c r="L30" s="224">
        <v>110534</v>
      </c>
      <c r="M30" s="220" t="s">
        <v>856</v>
      </c>
      <c r="N30" s="235"/>
      <c r="O30" s="220" t="s">
        <v>610</v>
      </c>
      <c r="P30" s="183"/>
      <c r="Q30" s="235" t="s">
        <v>459</v>
      </c>
      <c r="R30" s="235" t="s">
        <v>554</v>
      </c>
      <c r="T30" s="216" t="s">
        <v>558</v>
      </c>
      <c r="U30" s="216" t="s">
        <v>815</v>
      </c>
    </row>
    <row r="31" spans="1:22" s="213" customFormat="1" ht="25.5" customHeight="1" x14ac:dyDescent="0.2">
      <c r="A31" s="216" t="s">
        <v>696</v>
      </c>
      <c r="B31" s="217" t="s">
        <v>853</v>
      </c>
      <c r="C31" s="158">
        <v>995950</v>
      </c>
      <c r="D31" s="225" t="s">
        <v>854</v>
      </c>
      <c r="E31" s="180"/>
      <c r="F31" s="180"/>
      <c r="G31" s="180"/>
      <c r="H31" s="218">
        <v>41179</v>
      </c>
      <c r="I31" s="227">
        <v>3</v>
      </c>
      <c r="J31" s="224">
        <v>360008</v>
      </c>
      <c r="K31" s="224">
        <v>0</v>
      </c>
      <c r="L31" s="224">
        <v>122237</v>
      </c>
      <c r="M31" s="220" t="s">
        <v>855</v>
      </c>
      <c r="N31" s="235"/>
      <c r="O31" s="220" t="s">
        <v>610</v>
      </c>
      <c r="P31" s="183"/>
      <c r="Q31" s="235" t="s">
        <v>1217</v>
      </c>
      <c r="R31" s="235" t="s">
        <v>554</v>
      </c>
      <c r="T31" s="216" t="s">
        <v>15</v>
      </c>
      <c r="U31" s="216" t="s">
        <v>619</v>
      </c>
    </row>
    <row r="32" spans="1:22" s="213" customFormat="1" ht="25.5" customHeight="1" x14ac:dyDescent="0.2">
      <c r="A32" s="216" t="s">
        <v>628</v>
      </c>
      <c r="B32" s="217" t="s">
        <v>857</v>
      </c>
      <c r="C32" s="158">
        <v>995907</v>
      </c>
      <c r="D32" s="225" t="s">
        <v>803</v>
      </c>
      <c r="E32" s="180"/>
      <c r="F32" s="180"/>
      <c r="G32" s="180"/>
      <c r="H32" s="218">
        <v>41122</v>
      </c>
      <c r="I32" s="227">
        <v>2</v>
      </c>
      <c r="J32" s="224">
        <v>193933</v>
      </c>
      <c r="K32" s="224">
        <v>0</v>
      </c>
      <c r="L32" s="224">
        <v>66345</v>
      </c>
      <c r="M32" s="220" t="s">
        <v>858</v>
      </c>
      <c r="N32" s="235"/>
      <c r="O32" s="220" t="s">
        <v>610</v>
      </c>
      <c r="P32" s="183"/>
      <c r="Q32" s="235" t="s">
        <v>859</v>
      </c>
      <c r="R32" s="235" t="s">
        <v>554</v>
      </c>
      <c r="S32" s="254" t="s">
        <v>860</v>
      </c>
      <c r="T32" s="216" t="s">
        <v>15</v>
      </c>
      <c r="U32" s="216" t="s">
        <v>619</v>
      </c>
      <c r="V32" s="213" t="s">
        <v>653</v>
      </c>
    </row>
    <row r="33" spans="1:21" s="213" customFormat="1" ht="25.5" customHeight="1" thickBot="1" x14ac:dyDescent="0.35">
      <c r="A33" s="540" t="s">
        <v>1180</v>
      </c>
      <c r="B33" s="540"/>
      <c r="C33" s="540"/>
      <c r="D33" s="540"/>
      <c r="E33" s="180"/>
      <c r="F33" s="180"/>
      <c r="G33" s="180"/>
      <c r="H33" s="218"/>
      <c r="I33" s="138" t="s">
        <v>455</v>
      </c>
      <c r="J33" s="251">
        <f>SUM(J5:J32)</f>
        <v>6243069</v>
      </c>
      <c r="K33" s="251">
        <f t="shared" ref="K33:L33" si="0">SUM(K5:K32)</f>
        <v>38177</v>
      </c>
      <c r="L33" s="251">
        <f t="shared" si="0"/>
        <v>1663629</v>
      </c>
      <c r="M33" s="220"/>
      <c r="N33" s="235"/>
      <c r="O33" s="220"/>
      <c r="P33" s="183"/>
      <c r="Q33" s="235"/>
      <c r="R33" s="235"/>
      <c r="T33" s="216"/>
      <c r="U33" s="216"/>
    </row>
    <row r="34" spans="1:21" s="213" customFormat="1" ht="25.5" customHeight="1" thickTop="1" x14ac:dyDescent="0.2">
      <c r="A34" s="216"/>
      <c r="B34" s="217"/>
      <c r="C34" s="214"/>
      <c r="D34" s="225"/>
      <c r="E34" s="180"/>
      <c r="F34" s="180"/>
      <c r="G34" s="180"/>
      <c r="H34" s="218"/>
      <c r="I34" s="227"/>
      <c r="J34" s="224"/>
      <c r="K34" s="224"/>
      <c r="L34" s="224"/>
      <c r="M34" s="220"/>
      <c r="N34" s="235"/>
      <c r="O34" s="220"/>
      <c r="P34" s="183"/>
      <c r="Q34" s="235"/>
      <c r="R34" s="235"/>
      <c r="T34" s="216"/>
      <c r="U34" s="216"/>
    </row>
    <row r="35" spans="1:21" s="125" customFormat="1" ht="13.5" customHeight="1" x14ac:dyDescent="0.2">
      <c r="A35" s="517">
        <f>COUNTIF(A5:A32,A5)</f>
        <v>22</v>
      </c>
      <c r="B35" s="126"/>
      <c r="C35" s="127"/>
      <c r="D35" s="128"/>
      <c r="E35" s="128"/>
      <c r="F35" s="128"/>
      <c r="G35" s="129"/>
      <c r="O35" s="130"/>
      <c r="P35" s="132"/>
    </row>
    <row r="36" spans="1:21" ht="13.5" customHeight="1" x14ac:dyDescent="0.2">
      <c r="A36" s="516">
        <f>COUNTA(A5:A32)</f>
        <v>28</v>
      </c>
      <c r="K36" s="54"/>
      <c r="N36" s="135"/>
      <c r="O36" s="135"/>
      <c r="P36" s="135"/>
    </row>
    <row r="37" spans="1:21" ht="13.5" customHeight="1" x14ac:dyDescent="0.2">
      <c r="K37" s="54"/>
      <c r="N37" s="135"/>
      <c r="O37" s="135"/>
      <c r="P37" s="135"/>
    </row>
    <row r="38" spans="1:21" ht="13.5" customHeight="1" x14ac:dyDescent="0.2">
      <c r="N38" s="135"/>
      <c r="O38" s="135"/>
      <c r="P38" s="135"/>
    </row>
    <row r="39" spans="1:21" ht="13.5" customHeight="1" x14ac:dyDescent="0.2">
      <c r="N39" s="136"/>
      <c r="O39" s="136"/>
      <c r="P39" s="136"/>
    </row>
    <row r="40" spans="1:21" ht="13.5" customHeight="1" x14ac:dyDescent="0.2">
      <c r="N40" s="137"/>
      <c r="O40" s="137"/>
      <c r="P40" s="137"/>
    </row>
    <row r="41" spans="1:21" ht="13.5" customHeight="1" x14ac:dyDescent="0.2">
      <c r="N41" s="133"/>
      <c r="O41" s="134"/>
      <c r="P41" s="133"/>
    </row>
    <row r="42" spans="1:21" ht="13.5" customHeight="1" x14ac:dyDescent="0.2">
      <c r="N42" s="125"/>
      <c r="O42" s="131"/>
      <c r="P42" s="125"/>
    </row>
    <row r="43" spans="1:21" ht="13.5" customHeight="1" x14ac:dyDescent="0.2">
      <c r="B43" s="53"/>
      <c r="C43" s="53"/>
      <c r="D43" s="53"/>
      <c r="E43" s="53"/>
      <c r="F43" s="53"/>
      <c r="G43" s="53"/>
      <c r="H43" s="53"/>
      <c r="J43" s="53"/>
      <c r="K43" s="53"/>
      <c r="L43" s="53"/>
      <c r="M43" s="53"/>
      <c r="N43" s="125"/>
      <c r="O43" s="131"/>
      <c r="P43" s="125"/>
    </row>
    <row r="44" spans="1:21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25"/>
      <c r="O44" s="131"/>
      <c r="P44" s="125"/>
    </row>
    <row r="45" spans="1:21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25"/>
      <c r="O45" s="131"/>
      <c r="P45" s="125"/>
    </row>
    <row r="46" spans="1:21" ht="13.5" customHeight="1" x14ac:dyDescent="0.2"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125"/>
      <c r="O46" s="131"/>
      <c r="P46" s="125"/>
    </row>
    <row r="47" spans="1:21" ht="13.5" customHeight="1" x14ac:dyDescent="0.2"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125"/>
      <c r="O47" s="131"/>
      <c r="P47" s="125"/>
    </row>
    <row r="48" spans="1:21" ht="13.5" customHeight="1" x14ac:dyDescent="0.2"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125"/>
      <c r="O48" s="131"/>
      <c r="P48" s="125"/>
    </row>
    <row r="49" spans="2:16" ht="13.5" customHeight="1" x14ac:dyDescent="0.2">
      <c r="B49" s="53"/>
      <c r="C49" s="53"/>
      <c r="D49" s="53"/>
      <c r="E49" s="53"/>
      <c r="F49" s="53"/>
      <c r="G49" s="53"/>
      <c r="H49" s="53"/>
      <c r="J49" s="53"/>
      <c r="K49" s="53"/>
      <c r="L49" s="53"/>
      <c r="M49" s="53"/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  <row r="51" spans="2:16" ht="13.5" customHeight="1" x14ac:dyDescent="0.2">
      <c r="B51" s="53"/>
      <c r="C51" s="53"/>
      <c r="D51" s="53"/>
      <c r="E51" s="53"/>
      <c r="F51" s="53"/>
      <c r="G51" s="53"/>
      <c r="H51" s="53"/>
      <c r="J51" s="53"/>
      <c r="K51" s="53"/>
      <c r="L51" s="53"/>
      <c r="M51" s="53"/>
      <c r="N51" s="125"/>
      <c r="O51" s="131"/>
      <c r="P51" s="125"/>
    </row>
    <row r="52" spans="2:16" ht="13.5" customHeight="1" x14ac:dyDescent="0.2">
      <c r="B52" s="53"/>
      <c r="C52" s="53"/>
      <c r="D52" s="53"/>
      <c r="E52" s="53"/>
      <c r="F52" s="53"/>
      <c r="G52" s="53"/>
      <c r="H52" s="53"/>
      <c r="J52" s="53"/>
      <c r="K52" s="53"/>
      <c r="L52" s="53"/>
      <c r="M52" s="53"/>
      <c r="N52" s="125"/>
      <c r="O52" s="131"/>
      <c r="P52" s="125"/>
    </row>
    <row r="53" spans="2:16" ht="13.5" customHeight="1" x14ac:dyDescent="0.2">
      <c r="B53" s="53"/>
      <c r="C53" s="53"/>
      <c r="D53" s="53"/>
      <c r="E53" s="53"/>
      <c r="F53" s="53"/>
      <c r="G53" s="53"/>
      <c r="H53" s="53"/>
      <c r="J53" s="53"/>
      <c r="K53" s="53"/>
      <c r="L53" s="53"/>
      <c r="M53" s="53"/>
      <c r="N53" s="125"/>
      <c r="O53" s="131"/>
      <c r="P53" s="125"/>
    </row>
    <row r="54" spans="2:16" ht="13.5" customHeight="1" x14ac:dyDescent="0.2">
      <c r="B54" s="53"/>
      <c r="C54" s="53"/>
      <c r="D54" s="53"/>
      <c r="E54" s="53"/>
      <c r="F54" s="53"/>
      <c r="G54" s="53"/>
      <c r="H54" s="53"/>
      <c r="J54" s="53"/>
      <c r="K54" s="53"/>
      <c r="L54" s="53"/>
      <c r="M54" s="53"/>
      <c r="N54" s="125"/>
      <c r="O54" s="131"/>
      <c r="P54" s="125"/>
    </row>
    <row r="55" spans="2:16" ht="13.5" customHeight="1" x14ac:dyDescent="0.2">
      <c r="B55" s="53"/>
      <c r="C55" s="53"/>
      <c r="D55" s="53"/>
      <c r="E55" s="53"/>
      <c r="F55" s="53"/>
      <c r="G55" s="53"/>
      <c r="H55" s="53"/>
      <c r="J55" s="53"/>
      <c r="K55" s="53"/>
      <c r="L55" s="53"/>
      <c r="M55" s="53"/>
      <c r="N55" s="125"/>
      <c r="O55" s="131"/>
      <c r="P55" s="125"/>
    </row>
    <row r="56" spans="2:16" ht="13.5" customHeight="1" x14ac:dyDescent="0.2">
      <c r="B56" s="53"/>
      <c r="C56" s="53"/>
      <c r="D56" s="53"/>
      <c r="E56" s="53"/>
      <c r="F56" s="53"/>
      <c r="G56" s="53"/>
      <c r="H56" s="53"/>
      <c r="J56" s="53"/>
      <c r="K56" s="53"/>
      <c r="L56" s="53"/>
      <c r="M56" s="53"/>
      <c r="N56" s="125"/>
      <c r="O56" s="131"/>
      <c r="P56" s="125"/>
    </row>
    <row r="57" spans="2:16" ht="13.5" customHeight="1" x14ac:dyDescent="0.2">
      <c r="B57" s="53"/>
      <c r="C57" s="53"/>
      <c r="D57" s="53"/>
      <c r="E57" s="53"/>
      <c r="F57" s="53"/>
      <c r="G57" s="53"/>
      <c r="H57" s="53"/>
      <c r="J57" s="53"/>
      <c r="K57" s="53"/>
      <c r="L57" s="53"/>
      <c r="M57" s="53"/>
      <c r="N57" s="125"/>
      <c r="O57" s="131"/>
      <c r="P57" s="125"/>
    </row>
    <row r="58" spans="2:16" ht="13.5" customHeight="1" x14ac:dyDescent="0.2">
      <c r="B58" s="53"/>
      <c r="C58" s="53"/>
      <c r="D58" s="53"/>
      <c r="E58" s="53"/>
      <c r="F58" s="53"/>
      <c r="G58" s="53"/>
      <c r="H58" s="53"/>
      <c r="J58" s="53"/>
      <c r="K58" s="53"/>
      <c r="L58" s="53"/>
      <c r="M58" s="53"/>
      <c r="N58" s="125"/>
      <c r="O58" s="131"/>
      <c r="P58" s="125"/>
    </row>
  </sheetData>
  <autoFilter ref="B4:T33"/>
  <mergeCells count="4">
    <mergeCell ref="N3:P3"/>
    <mergeCell ref="A1:V1"/>
    <mergeCell ref="A2:V2"/>
    <mergeCell ref="A33:D33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9"/>
  <sheetViews>
    <sheetView topLeftCell="A25" zoomScaleNormal="10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5.14062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5" style="55" bestFit="1" customWidth="1"/>
    <col min="11" max="11" width="12.85546875" style="55" customWidth="1"/>
    <col min="12" max="12" width="12.5703125" style="55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444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213" customFormat="1" ht="25.5" customHeight="1" x14ac:dyDescent="0.2">
      <c r="A5" s="216" t="s">
        <v>696</v>
      </c>
      <c r="B5" s="217" t="s">
        <v>861</v>
      </c>
      <c r="C5" s="214"/>
      <c r="D5" s="225" t="s">
        <v>863</v>
      </c>
      <c r="E5" s="180"/>
      <c r="F5" s="180"/>
      <c r="G5" s="180"/>
      <c r="H5" s="218">
        <v>41183</v>
      </c>
      <c r="I5" s="227">
        <v>5</v>
      </c>
      <c r="J5" s="224">
        <v>1791305</v>
      </c>
      <c r="K5" s="224">
        <v>594426</v>
      </c>
      <c r="L5" s="224">
        <v>745948</v>
      </c>
      <c r="M5" s="220" t="s">
        <v>875</v>
      </c>
      <c r="N5" s="220" t="s">
        <v>610</v>
      </c>
      <c r="P5" s="183"/>
      <c r="Q5" s="235" t="s">
        <v>866</v>
      </c>
      <c r="R5" s="235" t="s">
        <v>554</v>
      </c>
      <c r="S5" s="258" t="s">
        <v>868</v>
      </c>
      <c r="T5" s="216" t="s">
        <v>547</v>
      </c>
      <c r="U5" s="216" t="s">
        <v>619</v>
      </c>
    </row>
    <row r="6" spans="1:22" s="213" customFormat="1" ht="15.75" x14ac:dyDescent="0.2">
      <c r="A6" s="216" t="s">
        <v>696</v>
      </c>
      <c r="B6" s="217" t="s">
        <v>862</v>
      </c>
      <c r="C6" s="256"/>
      <c r="D6" s="225" t="s">
        <v>863</v>
      </c>
      <c r="E6" s="257"/>
      <c r="F6" s="257"/>
      <c r="G6" s="257"/>
      <c r="H6" s="218">
        <v>41183</v>
      </c>
      <c r="I6" s="227">
        <v>3</v>
      </c>
      <c r="J6" s="224">
        <v>387703</v>
      </c>
      <c r="K6" s="224">
        <v>95610</v>
      </c>
      <c r="L6" s="224">
        <v>140048</v>
      </c>
      <c r="M6" s="258" t="s">
        <v>869</v>
      </c>
      <c r="N6" s="221" t="s">
        <v>610</v>
      </c>
      <c r="O6" s="255"/>
      <c r="P6" s="255"/>
      <c r="Q6" s="235" t="s">
        <v>459</v>
      </c>
      <c r="R6" s="235" t="s">
        <v>554</v>
      </c>
      <c r="T6" s="216" t="s">
        <v>547</v>
      </c>
      <c r="U6" s="216" t="s">
        <v>619</v>
      </c>
      <c r="V6" s="238" t="s">
        <v>993</v>
      </c>
    </row>
    <row r="7" spans="1:22" s="213" customFormat="1" ht="25.5" customHeight="1" x14ac:dyDescent="0.2">
      <c r="A7" s="216" t="s">
        <v>696</v>
      </c>
      <c r="B7" s="217" t="s">
        <v>864</v>
      </c>
      <c r="C7" s="214"/>
      <c r="D7" s="225" t="s">
        <v>865</v>
      </c>
      <c r="E7" s="180"/>
      <c r="F7" s="180"/>
      <c r="G7" s="180"/>
      <c r="H7" s="218">
        <v>41183</v>
      </c>
      <c r="I7" s="227">
        <v>2</v>
      </c>
      <c r="J7" s="224">
        <v>156091</v>
      </c>
      <c r="K7" s="224">
        <v>0</v>
      </c>
      <c r="L7" s="224">
        <v>40604</v>
      </c>
      <c r="M7" s="220" t="s">
        <v>867</v>
      </c>
      <c r="N7" s="221" t="s">
        <v>610</v>
      </c>
      <c r="O7" s="181"/>
      <c r="P7" s="183"/>
      <c r="Q7" s="235" t="s">
        <v>459</v>
      </c>
      <c r="R7" s="235" t="s">
        <v>554</v>
      </c>
      <c r="T7" s="227" t="s">
        <v>564</v>
      </c>
      <c r="U7" s="230" t="s">
        <v>609</v>
      </c>
    </row>
    <row r="8" spans="1:22" s="213" customFormat="1" ht="25.5" customHeight="1" x14ac:dyDescent="0.2">
      <c r="A8" s="216" t="s">
        <v>696</v>
      </c>
      <c r="B8" s="217" t="s">
        <v>870</v>
      </c>
      <c r="C8" s="214"/>
      <c r="D8" s="225" t="s">
        <v>713</v>
      </c>
      <c r="E8" s="180"/>
      <c r="F8" s="180"/>
      <c r="G8" s="180"/>
      <c r="H8" s="218">
        <v>41183</v>
      </c>
      <c r="I8" s="227">
        <v>3</v>
      </c>
      <c r="J8" s="224">
        <v>344101</v>
      </c>
      <c r="K8" s="224">
        <v>0</v>
      </c>
      <c r="L8" s="224">
        <v>92260</v>
      </c>
      <c r="M8" s="220" t="s">
        <v>876</v>
      </c>
      <c r="N8" s="221" t="s">
        <v>610</v>
      </c>
      <c r="O8" s="181"/>
      <c r="P8" s="183"/>
      <c r="Q8" s="235" t="s">
        <v>459</v>
      </c>
      <c r="R8" s="235" t="s">
        <v>554</v>
      </c>
      <c r="T8" s="227" t="s">
        <v>558</v>
      </c>
      <c r="U8" s="230" t="s">
        <v>609</v>
      </c>
    </row>
    <row r="9" spans="1:22" s="213" customFormat="1" ht="25.5" customHeight="1" x14ac:dyDescent="0.2">
      <c r="A9" s="216" t="s">
        <v>696</v>
      </c>
      <c r="B9" s="217" t="s">
        <v>872</v>
      </c>
      <c r="C9" s="214"/>
      <c r="D9" s="225" t="s">
        <v>871</v>
      </c>
      <c r="E9" s="180"/>
      <c r="F9" s="180"/>
      <c r="G9" s="180"/>
      <c r="H9" s="218">
        <v>41183</v>
      </c>
      <c r="I9" s="227">
        <v>3</v>
      </c>
      <c r="J9" s="224">
        <v>502241</v>
      </c>
      <c r="K9" s="224">
        <v>111406</v>
      </c>
      <c r="L9" s="224">
        <v>111406</v>
      </c>
      <c r="M9" s="220" t="s">
        <v>877</v>
      </c>
      <c r="O9" s="181"/>
      <c r="P9" s="221" t="s">
        <v>610</v>
      </c>
      <c r="Q9" s="235" t="s">
        <v>459</v>
      </c>
      <c r="R9" s="235" t="s">
        <v>554</v>
      </c>
      <c r="T9" s="227" t="s">
        <v>44</v>
      </c>
      <c r="U9" s="227" t="s">
        <v>44</v>
      </c>
    </row>
    <row r="10" spans="1:22" s="213" customFormat="1" ht="25.5" customHeight="1" x14ac:dyDescent="0.2">
      <c r="A10" s="216" t="s">
        <v>696</v>
      </c>
      <c r="B10" s="217" t="s">
        <v>873</v>
      </c>
      <c r="C10" s="214"/>
      <c r="D10" s="225" t="s">
        <v>874</v>
      </c>
      <c r="E10" s="180"/>
      <c r="F10" s="180"/>
      <c r="G10" s="180"/>
      <c r="H10" s="218">
        <v>41183</v>
      </c>
      <c r="I10" s="227">
        <v>3</v>
      </c>
      <c r="J10" s="224">
        <v>318738</v>
      </c>
      <c r="K10" s="224">
        <v>0</v>
      </c>
      <c r="L10" s="224">
        <v>82239</v>
      </c>
      <c r="M10" s="220" t="s">
        <v>878</v>
      </c>
      <c r="N10" s="221" t="s">
        <v>610</v>
      </c>
      <c r="O10" s="181"/>
      <c r="P10" s="183"/>
      <c r="Q10" s="235" t="s">
        <v>459</v>
      </c>
      <c r="R10" s="235" t="s">
        <v>554</v>
      </c>
      <c r="T10" s="227" t="s">
        <v>462</v>
      </c>
      <c r="U10" s="230" t="s">
        <v>623</v>
      </c>
    </row>
    <row r="11" spans="1:22" s="213" customFormat="1" ht="25.5" customHeight="1" x14ac:dyDescent="0.2">
      <c r="A11" s="216" t="s">
        <v>605</v>
      </c>
      <c r="B11" s="217" t="s">
        <v>879</v>
      </c>
      <c r="C11" s="260" t="s">
        <v>881</v>
      </c>
      <c r="D11" s="225" t="s">
        <v>880</v>
      </c>
      <c r="E11" s="180"/>
      <c r="F11" s="180"/>
      <c r="G11" s="180"/>
      <c r="H11" s="218"/>
      <c r="I11" s="227">
        <v>1</v>
      </c>
      <c r="J11" s="224">
        <v>77894</v>
      </c>
      <c r="K11" s="224">
        <v>0</v>
      </c>
      <c r="L11" s="224">
        <v>40504</v>
      </c>
      <c r="M11" s="220" t="s">
        <v>882</v>
      </c>
      <c r="N11" s="221" t="s">
        <v>610</v>
      </c>
      <c r="O11" s="181"/>
      <c r="P11" s="183"/>
      <c r="Q11" s="235" t="s">
        <v>459</v>
      </c>
      <c r="R11" s="235" t="s">
        <v>554</v>
      </c>
      <c r="T11" s="216" t="s">
        <v>22</v>
      </c>
      <c r="U11" s="216" t="s">
        <v>619</v>
      </c>
      <c r="V11" s="213" t="s">
        <v>883</v>
      </c>
    </row>
    <row r="12" spans="1:22" s="213" customFormat="1" ht="25.5" customHeight="1" x14ac:dyDescent="0.2">
      <c r="A12" s="216" t="s">
        <v>605</v>
      </c>
      <c r="B12" s="217" t="s">
        <v>879</v>
      </c>
      <c r="C12" s="260" t="s">
        <v>915</v>
      </c>
      <c r="D12" s="225" t="s">
        <v>917</v>
      </c>
      <c r="E12" s="180"/>
      <c r="F12" s="180"/>
      <c r="G12" s="180"/>
      <c r="H12" s="218">
        <v>41179</v>
      </c>
      <c r="I12" s="227">
        <v>1</v>
      </c>
      <c r="J12" s="224">
        <v>972000</v>
      </c>
      <c r="K12" s="224">
        <v>787218</v>
      </c>
      <c r="L12" s="224">
        <v>590485</v>
      </c>
      <c r="M12" s="220" t="s">
        <v>916</v>
      </c>
      <c r="N12" s="221"/>
      <c r="O12" s="181"/>
      <c r="P12" s="221" t="s">
        <v>610</v>
      </c>
      <c r="Q12" s="235" t="s">
        <v>459</v>
      </c>
      <c r="R12" s="235" t="s">
        <v>554</v>
      </c>
      <c r="T12" s="216" t="s">
        <v>158</v>
      </c>
      <c r="U12" s="216" t="s">
        <v>158</v>
      </c>
      <c r="V12" s="213" t="s">
        <v>883</v>
      </c>
    </row>
    <row r="13" spans="1:22" s="213" customFormat="1" ht="25.5" customHeight="1" x14ac:dyDescent="0.2">
      <c r="A13" s="216" t="s">
        <v>628</v>
      </c>
      <c r="B13" s="217" t="s">
        <v>888</v>
      </c>
      <c r="C13" s="260"/>
      <c r="D13" s="225" t="s">
        <v>884</v>
      </c>
      <c r="E13" s="180"/>
      <c r="F13" s="180"/>
      <c r="G13" s="180"/>
      <c r="H13" s="218">
        <v>41186</v>
      </c>
      <c r="I13" s="227">
        <v>5</v>
      </c>
      <c r="J13" s="224">
        <v>2435481</v>
      </c>
      <c r="K13" s="224">
        <v>36722</v>
      </c>
      <c r="L13" s="224">
        <v>165065</v>
      </c>
      <c r="M13" s="220" t="s">
        <v>885</v>
      </c>
      <c r="N13" s="221"/>
      <c r="O13" s="220" t="s">
        <v>610</v>
      </c>
      <c r="P13" s="183"/>
      <c r="Q13" s="235" t="s">
        <v>886</v>
      </c>
      <c r="R13" s="235" t="s">
        <v>554</v>
      </c>
      <c r="T13" s="216" t="s">
        <v>887</v>
      </c>
      <c r="U13" s="216" t="s">
        <v>633</v>
      </c>
    </row>
    <row r="14" spans="1:22" s="213" customFormat="1" ht="25.5" customHeight="1" x14ac:dyDescent="0.2">
      <c r="A14" s="216" t="s">
        <v>696</v>
      </c>
      <c r="B14" s="217" t="s">
        <v>889</v>
      </c>
      <c r="C14" s="214"/>
      <c r="D14" s="225" t="s">
        <v>613</v>
      </c>
      <c r="E14" s="180"/>
      <c r="F14" s="180"/>
      <c r="G14" s="180"/>
      <c r="H14" s="218">
        <v>41185</v>
      </c>
      <c r="I14" s="227">
        <v>2</v>
      </c>
      <c r="J14" s="224">
        <v>178967</v>
      </c>
      <c r="K14" s="224">
        <v>47725</v>
      </c>
      <c r="L14" s="224">
        <v>77553</v>
      </c>
      <c r="M14" s="220" t="s">
        <v>894</v>
      </c>
      <c r="N14" s="220" t="s">
        <v>610</v>
      </c>
      <c r="P14" s="183"/>
      <c r="Q14" s="235" t="s">
        <v>893</v>
      </c>
      <c r="R14" s="235" t="s">
        <v>13</v>
      </c>
      <c r="T14" s="227" t="s">
        <v>608</v>
      </c>
      <c r="U14" s="230" t="s">
        <v>609</v>
      </c>
    </row>
    <row r="15" spans="1:22" s="213" customFormat="1" ht="25.5" customHeight="1" x14ac:dyDescent="0.2">
      <c r="A15" s="216" t="s">
        <v>696</v>
      </c>
      <c r="B15" s="217" t="s">
        <v>890</v>
      </c>
      <c r="C15" s="214"/>
      <c r="D15" s="225" t="s">
        <v>891</v>
      </c>
      <c r="E15" s="180"/>
      <c r="F15" s="180"/>
      <c r="G15" s="180"/>
      <c r="H15" s="218">
        <v>41185</v>
      </c>
      <c r="I15" s="227">
        <v>3</v>
      </c>
      <c r="J15" s="224">
        <v>1880237</v>
      </c>
      <c r="K15" s="224">
        <v>536981</v>
      </c>
      <c r="L15" s="224">
        <v>664833</v>
      </c>
      <c r="M15" s="220" t="s">
        <v>892</v>
      </c>
      <c r="N15" s="221"/>
      <c r="O15" s="220" t="s">
        <v>610</v>
      </c>
      <c r="P15" s="183"/>
      <c r="Q15" s="235" t="s">
        <v>893</v>
      </c>
      <c r="R15" s="235" t="s">
        <v>13</v>
      </c>
      <c r="T15" s="227" t="s">
        <v>608</v>
      </c>
      <c r="U15" s="230" t="s">
        <v>609</v>
      </c>
    </row>
    <row r="16" spans="1:22" s="213" customFormat="1" ht="25.5" customHeight="1" x14ac:dyDescent="0.2">
      <c r="A16" s="216" t="s">
        <v>696</v>
      </c>
      <c r="B16" s="217" t="s">
        <v>895</v>
      </c>
      <c r="C16" s="158">
        <v>995922</v>
      </c>
      <c r="D16" s="225" t="s">
        <v>896</v>
      </c>
      <c r="E16" s="180"/>
      <c r="F16" s="180"/>
      <c r="G16" s="180"/>
      <c r="H16" s="218">
        <v>41158</v>
      </c>
      <c r="I16" s="227">
        <v>1</v>
      </c>
      <c r="J16" s="224">
        <v>6107</v>
      </c>
      <c r="K16" s="224">
        <v>0</v>
      </c>
      <c r="L16" s="224">
        <v>2089</v>
      </c>
      <c r="M16" s="220" t="s">
        <v>897</v>
      </c>
      <c r="N16" s="221"/>
      <c r="O16" s="220" t="s">
        <v>610</v>
      </c>
      <c r="P16" s="183"/>
      <c r="Q16" s="235" t="s">
        <v>900</v>
      </c>
      <c r="R16" s="235" t="s">
        <v>557</v>
      </c>
      <c r="T16" s="227" t="s">
        <v>558</v>
      </c>
      <c r="U16" s="230" t="s">
        <v>609</v>
      </c>
      <c r="V16" s="213" t="s">
        <v>653</v>
      </c>
    </row>
    <row r="17" spans="1:22" s="213" customFormat="1" ht="25.5" customHeight="1" x14ac:dyDescent="0.2">
      <c r="A17" s="216" t="s">
        <v>696</v>
      </c>
      <c r="B17" s="217" t="s">
        <v>898</v>
      </c>
      <c r="C17" s="214"/>
      <c r="D17" s="225" t="s">
        <v>899</v>
      </c>
      <c r="E17" s="180"/>
      <c r="F17" s="180"/>
      <c r="G17" s="180"/>
      <c r="H17" s="218">
        <v>41187</v>
      </c>
      <c r="I17" s="227">
        <v>5</v>
      </c>
      <c r="J17" s="224">
        <v>728347</v>
      </c>
      <c r="K17" s="224">
        <v>0</v>
      </c>
      <c r="L17" s="224">
        <v>216049</v>
      </c>
      <c r="M17" s="220" t="s">
        <v>901</v>
      </c>
      <c r="N17" s="221" t="s">
        <v>610</v>
      </c>
      <c r="O17" s="181"/>
      <c r="P17" s="183"/>
      <c r="Q17" s="235" t="s">
        <v>70</v>
      </c>
      <c r="R17" s="235" t="s">
        <v>554</v>
      </c>
      <c r="S17" s="216" t="s">
        <v>902</v>
      </c>
      <c r="T17" s="227" t="s">
        <v>608</v>
      </c>
      <c r="U17" s="230" t="s">
        <v>609</v>
      </c>
    </row>
    <row r="18" spans="1:22" s="213" customFormat="1" ht="25.5" customHeight="1" x14ac:dyDescent="0.2">
      <c r="A18" s="216" t="s">
        <v>696</v>
      </c>
      <c r="B18" s="217" t="s">
        <v>904</v>
      </c>
      <c r="C18" s="214"/>
      <c r="D18" s="225" t="s">
        <v>776</v>
      </c>
      <c r="E18" s="169" t="s">
        <v>907</v>
      </c>
      <c r="F18" s="180"/>
      <c r="G18" s="180"/>
      <c r="H18" s="218">
        <v>41191</v>
      </c>
      <c r="I18" s="227">
        <v>3</v>
      </c>
      <c r="J18" s="224">
        <v>846498</v>
      </c>
      <c r="K18" s="224">
        <v>0</v>
      </c>
      <c r="L18" s="224">
        <v>230018</v>
      </c>
      <c r="M18" s="220" t="s">
        <v>910</v>
      </c>
      <c r="N18" s="221" t="s">
        <v>610</v>
      </c>
      <c r="O18" s="181"/>
      <c r="P18" s="183"/>
      <c r="Q18" s="235" t="s">
        <v>459</v>
      </c>
      <c r="R18" s="235" t="s">
        <v>554</v>
      </c>
      <c r="T18" s="227" t="s">
        <v>59</v>
      </c>
      <c r="U18" s="230" t="s">
        <v>623</v>
      </c>
    </row>
    <row r="19" spans="1:22" s="213" customFormat="1" ht="25.5" customHeight="1" x14ac:dyDescent="0.2">
      <c r="A19" s="216" t="s">
        <v>696</v>
      </c>
      <c r="B19" s="217" t="s">
        <v>905</v>
      </c>
      <c r="C19" s="214"/>
      <c r="D19" s="225" t="s">
        <v>908</v>
      </c>
      <c r="E19" s="180"/>
      <c r="F19" s="180"/>
      <c r="G19" s="180"/>
      <c r="H19" s="218">
        <v>41191</v>
      </c>
      <c r="I19" s="227">
        <v>3</v>
      </c>
      <c r="J19" s="224">
        <v>200688</v>
      </c>
      <c r="K19" s="224">
        <v>0</v>
      </c>
      <c r="L19" s="224">
        <v>51398</v>
      </c>
      <c r="M19" s="220" t="s">
        <v>911</v>
      </c>
      <c r="N19" s="221" t="s">
        <v>610</v>
      </c>
      <c r="O19" s="181"/>
      <c r="P19" s="183"/>
      <c r="Q19" s="235" t="s">
        <v>459</v>
      </c>
      <c r="R19" s="235" t="s">
        <v>554</v>
      </c>
      <c r="T19" s="216" t="s">
        <v>15</v>
      </c>
      <c r="U19" s="216" t="s">
        <v>619</v>
      </c>
    </row>
    <row r="20" spans="1:22" s="213" customFormat="1" ht="25.5" customHeight="1" x14ac:dyDescent="0.2">
      <c r="A20" s="216" t="s">
        <v>696</v>
      </c>
      <c r="B20" s="217" t="s">
        <v>906</v>
      </c>
      <c r="C20" s="214"/>
      <c r="D20" s="225" t="s">
        <v>909</v>
      </c>
      <c r="E20" s="180"/>
      <c r="F20" s="180"/>
      <c r="G20" s="180"/>
      <c r="H20" s="218">
        <v>41191</v>
      </c>
      <c r="I20" s="227">
        <v>3</v>
      </c>
      <c r="J20" s="224">
        <v>267504</v>
      </c>
      <c r="K20" s="224">
        <v>0</v>
      </c>
      <c r="L20" s="224">
        <v>64711</v>
      </c>
      <c r="M20" s="220" t="s">
        <v>912</v>
      </c>
      <c r="N20" s="221" t="s">
        <v>610</v>
      </c>
      <c r="O20" s="181"/>
      <c r="P20" s="183"/>
      <c r="Q20" s="235" t="s">
        <v>459</v>
      </c>
      <c r="R20" s="235" t="s">
        <v>554</v>
      </c>
      <c r="T20" s="227" t="s">
        <v>460</v>
      </c>
      <c r="U20" s="230" t="s">
        <v>609</v>
      </c>
    </row>
    <row r="21" spans="1:22" s="213" customFormat="1" ht="25.5" customHeight="1" x14ac:dyDescent="0.2">
      <c r="A21" s="216"/>
      <c r="B21" s="288" t="s">
        <v>913</v>
      </c>
      <c r="C21" s="214"/>
      <c r="D21" s="274" t="s">
        <v>1265</v>
      </c>
      <c r="E21" s="180"/>
      <c r="F21" s="180"/>
      <c r="G21" s="180"/>
      <c r="H21" s="218"/>
      <c r="I21" s="227"/>
      <c r="J21" s="224"/>
      <c r="K21" s="224"/>
      <c r="L21" s="224"/>
      <c r="M21" s="220"/>
      <c r="N21" s="221"/>
      <c r="O21" s="181"/>
      <c r="P21" s="183"/>
      <c r="Q21" s="235"/>
      <c r="R21" s="235"/>
      <c r="T21" s="216"/>
      <c r="U21" s="216"/>
    </row>
    <row r="22" spans="1:22" s="213" customFormat="1" ht="25.5" customHeight="1" x14ac:dyDescent="0.2">
      <c r="A22" s="216" t="s">
        <v>696</v>
      </c>
      <c r="B22" s="217" t="s">
        <v>918</v>
      </c>
      <c r="C22" s="214"/>
      <c r="D22" s="225" t="s">
        <v>796</v>
      </c>
      <c r="E22" s="169" t="s">
        <v>907</v>
      </c>
      <c r="F22" s="180"/>
      <c r="G22" s="180"/>
      <c r="H22" s="218">
        <v>41194</v>
      </c>
      <c r="I22" s="227">
        <v>5</v>
      </c>
      <c r="J22" s="224">
        <v>2527817</v>
      </c>
      <c r="K22" s="224">
        <v>0</v>
      </c>
      <c r="L22" s="224">
        <v>143885</v>
      </c>
      <c r="M22" s="220" t="s">
        <v>919</v>
      </c>
      <c r="N22" s="221" t="s">
        <v>610</v>
      </c>
      <c r="O22" s="181"/>
      <c r="P22" s="183"/>
      <c r="Q22" s="235" t="s">
        <v>459</v>
      </c>
      <c r="R22" s="235" t="s">
        <v>554</v>
      </c>
      <c r="T22" s="227" t="s">
        <v>462</v>
      </c>
      <c r="U22" s="230" t="s">
        <v>623</v>
      </c>
    </row>
    <row r="23" spans="1:22" s="213" customFormat="1" ht="25.5" customHeight="1" x14ac:dyDescent="0.2">
      <c r="A23" s="216" t="s">
        <v>696</v>
      </c>
      <c r="B23" s="217" t="s">
        <v>921</v>
      </c>
      <c r="C23" s="214"/>
      <c r="D23" s="225" t="s">
        <v>621</v>
      </c>
      <c r="E23" s="181"/>
      <c r="F23" s="181"/>
      <c r="G23" s="181"/>
      <c r="H23" s="218">
        <v>41197</v>
      </c>
      <c r="I23" s="252">
        <v>2</v>
      </c>
      <c r="J23" s="224">
        <v>138883</v>
      </c>
      <c r="K23" s="224">
        <v>0</v>
      </c>
      <c r="L23" s="224">
        <v>38884</v>
      </c>
      <c r="M23" s="233" t="s">
        <v>922</v>
      </c>
      <c r="N23" s="235"/>
      <c r="O23" s="216" t="s">
        <v>610</v>
      </c>
      <c r="P23" s="217"/>
      <c r="Q23" s="235" t="s">
        <v>70</v>
      </c>
      <c r="R23" s="216" t="s">
        <v>554</v>
      </c>
      <c r="S23" s="216"/>
      <c r="T23" s="216" t="s">
        <v>462</v>
      </c>
      <c r="U23" s="216" t="s">
        <v>623</v>
      </c>
      <c r="V23" s="216"/>
    </row>
    <row r="24" spans="1:22" s="266" customFormat="1" ht="25.5" customHeight="1" x14ac:dyDescent="0.2">
      <c r="A24" s="216" t="s">
        <v>696</v>
      </c>
      <c r="B24" s="217" t="s">
        <v>923</v>
      </c>
      <c r="C24" s="214"/>
      <c r="D24" s="225" t="s">
        <v>924</v>
      </c>
      <c r="E24" s="264"/>
      <c r="F24" s="264"/>
      <c r="G24" s="264"/>
      <c r="H24" s="218">
        <v>41198</v>
      </c>
      <c r="I24" s="252">
        <v>2</v>
      </c>
      <c r="J24" s="224">
        <v>67970</v>
      </c>
      <c r="K24" s="224">
        <v>0</v>
      </c>
      <c r="L24" s="224">
        <v>19832</v>
      </c>
      <c r="M24" s="233" t="s">
        <v>926</v>
      </c>
      <c r="N24" s="265"/>
      <c r="O24" s="216" t="s">
        <v>610</v>
      </c>
      <c r="P24" s="263"/>
      <c r="Q24" s="235" t="s">
        <v>925</v>
      </c>
      <c r="R24" s="216" t="s">
        <v>554</v>
      </c>
      <c r="S24" s="262"/>
      <c r="T24" s="216" t="s">
        <v>15</v>
      </c>
      <c r="U24" s="216" t="s">
        <v>619</v>
      </c>
      <c r="V24" s="262"/>
    </row>
    <row r="25" spans="1:22" s="213" customFormat="1" ht="25.5" customHeight="1" x14ac:dyDescent="0.2">
      <c r="A25" s="216" t="s">
        <v>696</v>
      </c>
      <c r="B25" s="217" t="s">
        <v>927</v>
      </c>
      <c r="C25" s="214"/>
      <c r="D25" s="225" t="s">
        <v>613</v>
      </c>
      <c r="E25" s="180"/>
      <c r="F25" s="180"/>
      <c r="G25" s="180"/>
      <c r="H25" s="218">
        <v>41199</v>
      </c>
      <c r="I25" s="227">
        <v>5</v>
      </c>
      <c r="J25" s="224">
        <v>2155211</v>
      </c>
      <c r="K25" s="224">
        <v>0</v>
      </c>
      <c r="L25" s="224">
        <v>657380</v>
      </c>
      <c r="M25" s="220" t="s">
        <v>928</v>
      </c>
      <c r="N25" s="220" t="s">
        <v>610</v>
      </c>
      <c r="P25" s="183"/>
      <c r="Q25" s="235" t="s">
        <v>70</v>
      </c>
      <c r="R25" s="216" t="s">
        <v>554</v>
      </c>
      <c r="T25" s="227" t="s">
        <v>608</v>
      </c>
      <c r="U25" s="230" t="s">
        <v>609</v>
      </c>
    </row>
    <row r="26" spans="1:22" s="213" customFormat="1" ht="25.5" customHeight="1" x14ac:dyDescent="0.2">
      <c r="A26" s="216" t="s">
        <v>696</v>
      </c>
      <c r="B26" s="217" t="s">
        <v>930</v>
      </c>
      <c r="C26" s="214"/>
      <c r="D26" s="225" t="s">
        <v>742</v>
      </c>
      <c r="E26" s="180"/>
      <c r="F26" s="180"/>
      <c r="G26" s="180"/>
      <c r="H26" s="218">
        <v>41200</v>
      </c>
      <c r="I26" s="227">
        <v>3</v>
      </c>
      <c r="J26" s="224">
        <v>845759</v>
      </c>
      <c r="K26" s="224">
        <v>0</v>
      </c>
      <c r="L26" s="224">
        <v>131970</v>
      </c>
      <c r="M26" s="220" t="s">
        <v>931</v>
      </c>
      <c r="N26" s="220"/>
      <c r="P26" s="216" t="s">
        <v>610</v>
      </c>
      <c r="Q26" s="235" t="s">
        <v>459</v>
      </c>
      <c r="R26" s="235" t="s">
        <v>554</v>
      </c>
      <c r="T26" s="227" t="s">
        <v>558</v>
      </c>
      <c r="U26" s="230" t="s">
        <v>609</v>
      </c>
    </row>
    <row r="27" spans="1:22" s="266" customFormat="1" ht="25.5" customHeight="1" x14ac:dyDescent="0.2">
      <c r="A27" s="216" t="s">
        <v>696</v>
      </c>
      <c r="B27" s="217" t="s">
        <v>932</v>
      </c>
      <c r="C27" s="214"/>
      <c r="D27" s="225" t="s">
        <v>750</v>
      </c>
      <c r="E27" s="180"/>
      <c r="F27" s="180"/>
      <c r="G27" s="180"/>
      <c r="H27" s="218">
        <v>41201</v>
      </c>
      <c r="I27" s="252">
        <v>1</v>
      </c>
      <c r="J27" s="224">
        <v>100000</v>
      </c>
      <c r="K27" s="224">
        <v>193628</v>
      </c>
      <c r="L27" s="224">
        <v>4429</v>
      </c>
      <c r="M27" s="233" t="s">
        <v>933</v>
      </c>
      <c r="N27" s="265"/>
      <c r="O27" s="216" t="s">
        <v>610</v>
      </c>
      <c r="P27" s="263"/>
      <c r="Q27" s="235" t="s">
        <v>934</v>
      </c>
      <c r="R27" s="216" t="s">
        <v>557</v>
      </c>
      <c r="S27" s="262"/>
      <c r="T27" s="227" t="s">
        <v>608</v>
      </c>
      <c r="U27" s="230" t="s">
        <v>609</v>
      </c>
      <c r="V27" s="262"/>
    </row>
    <row r="28" spans="1:22" s="266" customFormat="1" ht="25.5" customHeight="1" x14ac:dyDescent="0.2">
      <c r="A28" s="216" t="s">
        <v>696</v>
      </c>
      <c r="B28" s="217" t="s">
        <v>935</v>
      </c>
      <c r="C28" s="214"/>
      <c r="D28" s="225" t="s">
        <v>937</v>
      </c>
      <c r="E28" s="180"/>
      <c r="F28" s="180"/>
      <c r="G28" s="180"/>
      <c r="H28" s="218">
        <v>41191</v>
      </c>
      <c r="I28" s="252">
        <v>3</v>
      </c>
      <c r="J28" s="224">
        <v>625531</v>
      </c>
      <c r="K28" s="224">
        <v>0</v>
      </c>
      <c r="L28" s="224">
        <v>139965</v>
      </c>
      <c r="M28" s="233" t="s">
        <v>939</v>
      </c>
      <c r="N28" s="265"/>
      <c r="O28" s="216" t="s">
        <v>610</v>
      </c>
      <c r="P28" s="263"/>
      <c r="Q28" s="235" t="s">
        <v>459</v>
      </c>
      <c r="R28" s="235" t="s">
        <v>554</v>
      </c>
      <c r="S28" s="213"/>
      <c r="T28" s="227" t="s">
        <v>460</v>
      </c>
      <c r="U28" s="230" t="s">
        <v>609</v>
      </c>
      <c r="V28" s="262"/>
    </row>
    <row r="29" spans="1:22" s="266" customFormat="1" ht="25.5" customHeight="1" x14ac:dyDescent="0.2">
      <c r="A29" s="216" t="s">
        <v>696</v>
      </c>
      <c r="B29" s="217" t="s">
        <v>938</v>
      </c>
      <c r="C29" s="214"/>
      <c r="D29" s="225" t="s">
        <v>937</v>
      </c>
      <c r="E29" s="180"/>
      <c r="F29" s="180"/>
      <c r="G29" s="180"/>
      <c r="H29" s="218">
        <v>41205</v>
      </c>
      <c r="I29" s="252">
        <v>3</v>
      </c>
      <c r="J29" s="224">
        <v>251308</v>
      </c>
      <c r="K29" s="224">
        <v>0</v>
      </c>
      <c r="L29" s="224">
        <v>55733</v>
      </c>
      <c r="M29" s="233" t="s">
        <v>936</v>
      </c>
      <c r="N29" s="265"/>
      <c r="O29" s="216" t="s">
        <v>610</v>
      </c>
      <c r="P29" s="263"/>
      <c r="Q29" s="235" t="s">
        <v>459</v>
      </c>
      <c r="R29" s="235" t="s">
        <v>554</v>
      </c>
      <c r="S29" s="213"/>
      <c r="T29" s="227" t="s">
        <v>460</v>
      </c>
      <c r="U29" s="230" t="s">
        <v>609</v>
      </c>
      <c r="V29" s="262"/>
    </row>
    <row r="30" spans="1:22" s="281" customFormat="1" ht="25.5" customHeight="1" x14ac:dyDescent="0.2">
      <c r="A30" s="270" t="s">
        <v>696</v>
      </c>
      <c r="B30" s="271" t="s">
        <v>940</v>
      </c>
      <c r="C30" s="268"/>
      <c r="D30" s="274" t="s">
        <v>941</v>
      </c>
      <c r="E30" s="269"/>
      <c r="F30" s="269"/>
      <c r="G30" s="269"/>
      <c r="H30" s="272">
        <v>41194</v>
      </c>
      <c r="I30" s="277">
        <v>1</v>
      </c>
      <c r="J30" s="273">
        <v>59886</v>
      </c>
      <c r="K30" s="273">
        <v>0</v>
      </c>
      <c r="L30" s="273">
        <v>18468</v>
      </c>
      <c r="M30" s="275" t="s">
        <v>942</v>
      </c>
      <c r="N30" s="280"/>
      <c r="O30" s="270" t="s">
        <v>610</v>
      </c>
      <c r="P30" s="279"/>
      <c r="Q30" s="276" t="s">
        <v>943</v>
      </c>
      <c r="R30" s="276" t="s">
        <v>557</v>
      </c>
      <c r="S30" s="267"/>
      <c r="T30" s="270" t="s">
        <v>462</v>
      </c>
      <c r="U30" s="270" t="s">
        <v>623</v>
      </c>
      <c r="V30" s="278"/>
    </row>
    <row r="31" spans="1:22" s="281" customFormat="1" ht="25.5" customHeight="1" x14ac:dyDescent="0.2">
      <c r="A31" s="270" t="s">
        <v>696</v>
      </c>
      <c r="B31" s="271" t="s">
        <v>945</v>
      </c>
      <c r="C31" s="268"/>
      <c r="D31" s="274" t="s">
        <v>944</v>
      </c>
      <c r="E31" s="269"/>
      <c r="F31" s="269"/>
      <c r="G31" s="269"/>
      <c r="H31" s="272">
        <v>41207</v>
      </c>
      <c r="I31" s="277">
        <v>3</v>
      </c>
      <c r="J31" s="273">
        <v>414301</v>
      </c>
      <c r="K31" s="273">
        <v>0</v>
      </c>
      <c r="L31" s="273">
        <v>114391</v>
      </c>
      <c r="M31" s="275" t="s">
        <v>947</v>
      </c>
      <c r="N31" s="220" t="s">
        <v>610</v>
      </c>
      <c r="O31" s="270"/>
      <c r="P31" s="279"/>
      <c r="Q31" s="276" t="s">
        <v>70</v>
      </c>
      <c r="R31" s="270" t="s">
        <v>554</v>
      </c>
      <c r="S31" s="267"/>
      <c r="T31" s="227" t="s">
        <v>608</v>
      </c>
      <c r="U31" s="230" t="s">
        <v>609</v>
      </c>
      <c r="V31" s="267"/>
    </row>
    <row r="32" spans="1:22" s="281" customFormat="1" ht="25.5" customHeight="1" x14ac:dyDescent="0.2">
      <c r="A32" s="270" t="s">
        <v>696</v>
      </c>
      <c r="B32" s="271" t="s">
        <v>946</v>
      </c>
      <c r="C32" s="268"/>
      <c r="D32" s="274" t="s">
        <v>613</v>
      </c>
      <c r="E32" s="269"/>
      <c r="F32" s="269"/>
      <c r="G32" s="269"/>
      <c r="H32" s="272">
        <v>41207</v>
      </c>
      <c r="I32" s="277">
        <v>3</v>
      </c>
      <c r="J32" s="273">
        <v>427854</v>
      </c>
      <c r="K32" s="273">
        <v>0</v>
      </c>
      <c r="L32" s="273">
        <v>127854</v>
      </c>
      <c r="M32" s="275" t="s">
        <v>948</v>
      </c>
      <c r="N32" s="220" t="s">
        <v>610</v>
      </c>
      <c r="O32" s="270"/>
      <c r="P32" s="279"/>
      <c r="Q32" s="276" t="s">
        <v>70</v>
      </c>
      <c r="R32" s="270" t="s">
        <v>554</v>
      </c>
      <c r="S32" s="267"/>
      <c r="T32" s="227" t="s">
        <v>608</v>
      </c>
      <c r="U32" s="230" t="s">
        <v>609</v>
      </c>
      <c r="V32" s="267"/>
    </row>
    <row r="33" spans="1:22" s="266" customFormat="1" ht="25.5" customHeight="1" thickBot="1" x14ac:dyDescent="0.35">
      <c r="A33" s="540" t="s">
        <v>1180</v>
      </c>
      <c r="B33" s="540"/>
      <c r="C33" s="540"/>
      <c r="D33" s="540"/>
      <c r="E33" s="180"/>
      <c r="F33" s="180"/>
      <c r="G33" s="180"/>
      <c r="H33" s="218"/>
      <c r="I33" s="138" t="s">
        <v>455</v>
      </c>
      <c r="J33" s="189">
        <f>SUM(J5:J32)</f>
        <v>18708422</v>
      </c>
      <c r="K33" s="189">
        <f t="shared" ref="K33:L33" si="0">SUM(K5:K32)</f>
        <v>2403716</v>
      </c>
      <c r="L33" s="189">
        <f t="shared" si="0"/>
        <v>4768001</v>
      </c>
      <c r="M33" s="233"/>
      <c r="N33" s="265"/>
      <c r="O33" s="216"/>
      <c r="P33" s="263"/>
      <c r="Q33" s="235"/>
      <c r="R33" s="235"/>
      <c r="S33" s="213"/>
      <c r="T33" s="227"/>
      <c r="U33" s="230"/>
      <c r="V33" s="262"/>
    </row>
    <row r="34" spans="1:22" s="266" customFormat="1" ht="25.5" customHeight="1" thickTop="1" x14ac:dyDescent="0.2">
      <c r="A34" s="216"/>
      <c r="B34" s="217"/>
      <c r="C34" s="214"/>
      <c r="D34" s="225"/>
      <c r="E34" s="180"/>
      <c r="F34" s="180"/>
      <c r="G34" s="180"/>
      <c r="H34" s="218"/>
      <c r="I34" s="252"/>
      <c r="J34" s="224"/>
      <c r="K34" s="224"/>
      <c r="L34" s="224"/>
      <c r="M34" s="233"/>
      <c r="N34" s="265"/>
      <c r="O34" s="216"/>
      <c r="P34" s="263"/>
      <c r="Q34" s="235"/>
      <c r="R34" s="216"/>
      <c r="S34" s="262"/>
      <c r="T34" s="227"/>
      <c r="U34" s="230"/>
      <c r="V34" s="262"/>
    </row>
    <row r="35" spans="1:22" s="266" customFormat="1" ht="25.5" customHeight="1" x14ac:dyDescent="0.2">
      <c r="A35" s="216"/>
      <c r="B35" s="217"/>
      <c r="C35" s="214"/>
      <c r="D35" s="225"/>
      <c r="E35" s="264"/>
      <c r="F35" s="264"/>
      <c r="G35" s="264"/>
      <c r="H35" s="218"/>
      <c r="I35" s="252"/>
      <c r="J35" s="224"/>
      <c r="K35" s="224"/>
      <c r="L35" s="224"/>
      <c r="M35" s="233"/>
      <c r="N35" s="265"/>
      <c r="O35" s="216"/>
      <c r="P35" s="263"/>
      <c r="Q35" s="235"/>
      <c r="R35" s="216"/>
      <c r="S35" s="262"/>
      <c r="T35" s="216"/>
      <c r="U35" s="216"/>
      <c r="V35" s="262"/>
    </row>
    <row r="36" spans="1:22" s="125" customFormat="1" ht="13.5" customHeight="1" x14ac:dyDescent="0.2">
      <c r="B36" s="126"/>
      <c r="C36" s="127"/>
      <c r="D36" s="128"/>
      <c r="E36" s="128"/>
      <c r="F36" s="128"/>
      <c r="G36" s="129"/>
      <c r="O36" s="130"/>
      <c r="P36" s="132"/>
    </row>
    <row r="37" spans="1:22" ht="13.5" customHeight="1" x14ac:dyDescent="0.2">
      <c r="A37" s="516">
        <f>COUNTIF(A5:A32,A5)</f>
        <v>24</v>
      </c>
      <c r="K37" s="54"/>
      <c r="M37" s="259"/>
      <c r="N37" s="135"/>
      <c r="O37" s="135"/>
      <c r="P37" s="135"/>
      <c r="T37" s="261" t="s">
        <v>920</v>
      </c>
    </row>
    <row r="38" spans="1:22" ht="13.5" customHeight="1" x14ac:dyDescent="0.2">
      <c r="A38" s="516">
        <f>COUNTA(A5:A32)</f>
        <v>27</v>
      </c>
      <c r="K38" s="54"/>
      <c r="N38" s="135"/>
      <c r="O38" s="135"/>
      <c r="P38" s="135"/>
    </row>
    <row r="39" spans="1:22" ht="13.5" customHeight="1" x14ac:dyDescent="0.2">
      <c r="N39" s="135"/>
      <c r="O39" s="135"/>
      <c r="P39" s="135"/>
    </row>
    <row r="40" spans="1:22" ht="13.5" customHeight="1" x14ac:dyDescent="0.2">
      <c r="N40" s="136"/>
      <c r="O40" s="136"/>
      <c r="P40" s="136"/>
    </row>
    <row r="41" spans="1:22" ht="13.5" customHeight="1" x14ac:dyDescent="0.2">
      <c r="N41" s="137"/>
      <c r="O41" s="137"/>
      <c r="P41" s="137"/>
    </row>
    <row r="42" spans="1:22" ht="13.5" customHeight="1" x14ac:dyDescent="0.2">
      <c r="N42" s="133"/>
      <c r="O42" s="134"/>
      <c r="P42" s="133"/>
    </row>
    <row r="43" spans="1:22" ht="13.5" customHeight="1" x14ac:dyDescent="0.2">
      <c r="N43" s="125"/>
      <c r="O43" s="131"/>
      <c r="P43" s="125"/>
    </row>
    <row r="44" spans="1:22" ht="13.5" customHeight="1" x14ac:dyDescent="0.2">
      <c r="B44" s="53"/>
      <c r="C44" s="53"/>
      <c r="D44" s="53"/>
      <c r="E44" s="53"/>
      <c r="F44" s="53"/>
      <c r="G44" s="53"/>
      <c r="H44" s="53"/>
      <c r="J44" s="53"/>
      <c r="K44" s="53"/>
      <c r="L44" s="53"/>
      <c r="M44" s="53"/>
      <c r="N44" s="125"/>
      <c r="O44" s="131"/>
      <c r="P44" s="125"/>
    </row>
    <row r="45" spans="1:22" ht="13.5" customHeight="1" x14ac:dyDescent="0.2">
      <c r="B45" s="53"/>
      <c r="C45" s="53"/>
      <c r="D45" s="53"/>
      <c r="E45" s="53"/>
      <c r="F45" s="53"/>
      <c r="G45" s="53"/>
      <c r="H45" s="53"/>
      <c r="J45" s="53"/>
      <c r="K45" s="53"/>
      <c r="L45" s="53"/>
      <c r="M45" s="53"/>
      <c r="N45" s="125"/>
      <c r="O45" s="131"/>
      <c r="P45" s="125"/>
    </row>
    <row r="46" spans="1:22" ht="13.5" customHeight="1" x14ac:dyDescent="0.2">
      <c r="B46" s="53"/>
      <c r="C46" s="53"/>
      <c r="D46" s="53"/>
      <c r="E46" s="53"/>
      <c r="F46" s="53"/>
      <c r="G46" s="53"/>
      <c r="H46" s="53"/>
      <c r="J46" s="53"/>
      <c r="K46" s="53"/>
      <c r="L46" s="53"/>
      <c r="M46" s="53"/>
      <c r="N46" s="125"/>
      <c r="O46" s="131"/>
      <c r="P46" s="125"/>
    </row>
    <row r="47" spans="1:22" ht="13.5" customHeight="1" x14ac:dyDescent="0.2"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125"/>
      <c r="O47" s="131"/>
      <c r="P47" s="125"/>
    </row>
    <row r="48" spans="1:22" ht="13.5" customHeight="1" x14ac:dyDescent="0.2"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125"/>
      <c r="O48" s="131"/>
      <c r="P48" s="125"/>
    </row>
    <row r="49" spans="2:16" ht="13.5" customHeight="1" x14ac:dyDescent="0.2">
      <c r="B49" s="53"/>
      <c r="C49" s="53"/>
      <c r="D49" s="53"/>
      <c r="E49" s="53"/>
      <c r="F49" s="53"/>
      <c r="G49" s="53"/>
      <c r="H49" s="53"/>
      <c r="J49" s="53"/>
      <c r="K49" s="53"/>
      <c r="L49" s="53"/>
      <c r="M49" s="53"/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  <row r="51" spans="2:16" ht="13.5" customHeight="1" x14ac:dyDescent="0.2">
      <c r="B51" s="53"/>
      <c r="C51" s="53"/>
      <c r="D51" s="53"/>
      <c r="E51" s="53"/>
      <c r="F51" s="53"/>
      <c r="G51" s="53"/>
      <c r="H51" s="53"/>
      <c r="J51" s="53"/>
      <c r="K51" s="53"/>
      <c r="L51" s="53"/>
      <c r="M51" s="53"/>
      <c r="N51" s="125"/>
      <c r="O51" s="131"/>
      <c r="P51" s="125"/>
    </row>
    <row r="52" spans="2:16" ht="13.5" customHeight="1" x14ac:dyDescent="0.2">
      <c r="B52" s="53"/>
      <c r="C52" s="53"/>
      <c r="D52" s="53"/>
      <c r="E52" s="53"/>
      <c r="F52" s="53"/>
      <c r="G52" s="53"/>
      <c r="H52" s="53"/>
      <c r="J52" s="53"/>
      <c r="K52" s="53"/>
      <c r="L52" s="53"/>
      <c r="M52" s="53"/>
      <c r="N52" s="125"/>
      <c r="O52" s="131"/>
      <c r="P52" s="125"/>
    </row>
    <row r="53" spans="2:16" ht="13.5" customHeight="1" x14ac:dyDescent="0.2">
      <c r="B53" s="53"/>
      <c r="C53" s="53"/>
      <c r="D53" s="53"/>
      <c r="E53" s="53"/>
      <c r="F53" s="53"/>
      <c r="G53" s="53"/>
      <c r="H53" s="53"/>
      <c r="J53" s="53"/>
      <c r="K53" s="53"/>
      <c r="L53" s="53"/>
      <c r="M53" s="53"/>
      <c r="N53" s="125"/>
      <c r="O53" s="131"/>
      <c r="P53" s="125"/>
    </row>
    <row r="54" spans="2:16" ht="13.5" customHeight="1" x14ac:dyDescent="0.2">
      <c r="B54" s="53"/>
      <c r="C54" s="53"/>
      <c r="D54" s="53"/>
      <c r="E54" s="53"/>
      <c r="F54" s="53"/>
      <c r="G54" s="53"/>
      <c r="H54" s="53"/>
      <c r="J54" s="53"/>
      <c r="K54" s="53"/>
      <c r="L54" s="53"/>
      <c r="M54" s="53"/>
      <c r="N54" s="125"/>
      <c r="O54" s="131"/>
      <c r="P54" s="125"/>
    </row>
    <row r="55" spans="2:16" ht="13.5" customHeight="1" x14ac:dyDescent="0.2">
      <c r="B55" s="53"/>
      <c r="C55" s="53"/>
      <c r="D55" s="53"/>
      <c r="E55" s="53"/>
      <c r="F55" s="53"/>
      <c r="G55" s="53"/>
      <c r="H55" s="53"/>
      <c r="J55" s="53"/>
      <c r="K55" s="53"/>
      <c r="L55" s="53"/>
      <c r="M55" s="53"/>
      <c r="N55" s="125"/>
      <c r="O55" s="131"/>
      <c r="P55" s="125"/>
    </row>
    <row r="56" spans="2:16" ht="13.5" customHeight="1" x14ac:dyDescent="0.2">
      <c r="B56" s="53"/>
      <c r="C56" s="53"/>
      <c r="D56" s="53"/>
      <c r="E56" s="53"/>
      <c r="F56" s="53"/>
      <c r="G56" s="53"/>
      <c r="H56" s="53"/>
      <c r="J56" s="53"/>
      <c r="K56" s="53"/>
      <c r="L56" s="53"/>
      <c r="M56" s="53"/>
      <c r="N56" s="125"/>
      <c r="O56" s="131"/>
      <c r="P56" s="125"/>
    </row>
    <row r="57" spans="2:16" ht="13.5" customHeight="1" x14ac:dyDescent="0.2">
      <c r="B57" s="53"/>
      <c r="C57" s="53"/>
      <c r="D57" s="53"/>
      <c r="E57" s="53"/>
      <c r="F57" s="53"/>
      <c r="G57" s="53"/>
      <c r="H57" s="53"/>
      <c r="J57" s="53"/>
      <c r="K57" s="53"/>
      <c r="L57" s="53"/>
      <c r="M57" s="53"/>
      <c r="N57" s="125"/>
      <c r="O57" s="131"/>
      <c r="P57" s="125"/>
    </row>
    <row r="58" spans="2:16" ht="13.5" customHeight="1" x14ac:dyDescent="0.2">
      <c r="B58" s="53"/>
      <c r="C58" s="53"/>
      <c r="D58" s="53"/>
      <c r="E58" s="53"/>
      <c r="F58" s="53"/>
      <c r="G58" s="53"/>
      <c r="H58" s="53"/>
      <c r="J58" s="53"/>
      <c r="K58" s="53"/>
      <c r="L58" s="53"/>
      <c r="M58" s="53"/>
      <c r="N58" s="125"/>
      <c r="O58" s="131"/>
      <c r="P58" s="125"/>
    </row>
    <row r="59" spans="2:16" ht="13.5" customHeight="1" x14ac:dyDescent="0.2">
      <c r="B59" s="53"/>
      <c r="C59" s="53"/>
      <c r="D59" s="53"/>
      <c r="E59" s="53"/>
      <c r="F59" s="53"/>
      <c r="G59" s="53"/>
      <c r="H59" s="53"/>
      <c r="J59" s="53"/>
      <c r="K59" s="53"/>
      <c r="L59" s="53"/>
      <c r="M59" s="53"/>
      <c r="N59" s="125"/>
      <c r="O59" s="131"/>
      <c r="P59" s="125"/>
    </row>
  </sheetData>
  <autoFilter ref="B4:T32"/>
  <mergeCells count="4">
    <mergeCell ref="N3:P3"/>
    <mergeCell ref="A1:V1"/>
    <mergeCell ref="A2:V2"/>
    <mergeCell ref="A33:D33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25" zoomScaleNormal="10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4.7109375" style="55" customWidth="1"/>
    <col min="11" max="11" width="11.85546875" style="55" customWidth="1"/>
    <col min="12" max="12" width="12.8554687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445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267" customFormat="1" ht="25.5" customHeight="1" x14ac:dyDescent="0.2">
      <c r="A5" s="270" t="s">
        <v>696</v>
      </c>
      <c r="B5" s="271" t="s">
        <v>949</v>
      </c>
      <c r="C5" s="268"/>
      <c r="D5" s="169" t="s">
        <v>698</v>
      </c>
      <c r="E5" s="269"/>
      <c r="F5" s="269"/>
      <c r="G5" s="269"/>
      <c r="H5" s="272">
        <v>41218</v>
      </c>
      <c r="I5" s="277">
        <v>3</v>
      </c>
      <c r="J5" s="273">
        <v>285041</v>
      </c>
      <c r="K5" s="273">
        <v>0</v>
      </c>
      <c r="L5" s="273">
        <v>91476</v>
      </c>
      <c r="M5" s="275" t="s">
        <v>950</v>
      </c>
      <c r="N5" s="270" t="s">
        <v>610</v>
      </c>
      <c r="O5" s="181"/>
      <c r="P5" s="183"/>
      <c r="Q5" s="276" t="s">
        <v>459</v>
      </c>
      <c r="R5" s="276" t="s">
        <v>554</v>
      </c>
      <c r="T5" s="270" t="s">
        <v>547</v>
      </c>
      <c r="U5" s="270" t="s">
        <v>619</v>
      </c>
    </row>
    <row r="6" spans="1:22" s="281" customFormat="1" ht="25.5" customHeight="1" x14ac:dyDescent="0.2">
      <c r="A6" s="270" t="s">
        <v>823</v>
      </c>
      <c r="B6" s="271" t="s">
        <v>951</v>
      </c>
      <c r="C6" s="268"/>
      <c r="D6" s="274" t="s">
        <v>825</v>
      </c>
      <c r="E6" s="274" t="s">
        <v>818</v>
      </c>
      <c r="F6" s="264"/>
      <c r="G6" s="264"/>
      <c r="H6" s="272">
        <v>41219</v>
      </c>
      <c r="I6" s="277">
        <v>3</v>
      </c>
      <c r="J6" s="273">
        <v>332962</v>
      </c>
      <c r="K6" s="273">
        <v>0</v>
      </c>
      <c r="L6" s="273">
        <v>94023</v>
      </c>
      <c r="M6" s="275" t="s">
        <v>952</v>
      </c>
      <c r="N6" s="280"/>
      <c r="O6" s="270" t="s">
        <v>610</v>
      </c>
      <c r="P6" s="279"/>
      <c r="Q6" s="276" t="s">
        <v>459</v>
      </c>
      <c r="R6" s="270" t="s">
        <v>554</v>
      </c>
      <c r="S6" s="278"/>
      <c r="T6" s="270" t="s">
        <v>573</v>
      </c>
      <c r="U6" s="270" t="s">
        <v>619</v>
      </c>
      <c r="V6" s="396" t="s">
        <v>993</v>
      </c>
    </row>
    <row r="7" spans="1:22" s="267" customFormat="1" ht="25.5" customHeight="1" x14ac:dyDescent="0.2">
      <c r="A7" s="270" t="s">
        <v>696</v>
      </c>
      <c r="B7" s="271" t="s">
        <v>953</v>
      </c>
      <c r="C7" s="268"/>
      <c r="D7" s="169" t="s">
        <v>954</v>
      </c>
      <c r="E7" s="269"/>
      <c r="F7" s="269"/>
      <c r="G7" s="269"/>
      <c r="H7" s="272">
        <v>41218</v>
      </c>
      <c r="I7" s="277">
        <v>3</v>
      </c>
      <c r="J7" s="273">
        <v>439066</v>
      </c>
      <c r="K7" s="273">
        <v>0</v>
      </c>
      <c r="L7" s="273">
        <v>121693</v>
      </c>
      <c r="M7" s="275" t="s">
        <v>955</v>
      </c>
      <c r="N7" s="270" t="s">
        <v>610</v>
      </c>
      <c r="O7" s="181"/>
      <c r="P7" s="183"/>
      <c r="Q7" s="276" t="s">
        <v>459</v>
      </c>
      <c r="R7" s="276" t="s">
        <v>554</v>
      </c>
      <c r="T7" s="227" t="s">
        <v>460</v>
      </c>
      <c r="U7" s="230" t="s">
        <v>609</v>
      </c>
      <c r="V7" s="396"/>
    </row>
    <row r="8" spans="1:22" s="282" customFormat="1" ht="25.5" customHeight="1" x14ac:dyDescent="0.2">
      <c r="A8" s="287" t="s">
        <v>696</v>
      </c>
      <c r="B8" s="288" t="s">
        <v>956</v>
      </c>
      <c r="C8" s="283"/>
      <c r="D8" s="291" t="s">
        <v>713</v>
      </c>
      <c r="E8" s="284"/>
      <c r="F8" s="284"/>
      <c r="G8" s="284"/>
      <c r="H8" s="289">
        <v>41222</v>
      </c>
      <c r="I8" s="296">
        <v>2</v>
      </c>
      <c r="J8" s="290">
        <v>152000</v>
      </c>
      <c r="K8" s="290">
        <v>0</v>
      </c>
      <c r="L8" s="290">
        <v>52000</v>
      </c>
      <c r="M8" s="294" t="s">
        <v>957</v>
      </c>
      <c r="N8" s="287" t="s">
        <v>610</v>
      </c>
      <c r="O8" s="285"/>
      <c r="P8" s="286"/>
      <c r="Q8" s="295" t="s">
        <v>958</v>
      </c>
      <c r="R8" s="295" t="s">
        <v>553</v>
      </c>
      <c r="T8" s="292" t="s">
        <v>558</v>
      </c>
      <c r="U8" s="293" t="s">
        <v>609</v>
      </c>
    </row>
    <row r="9" spans="1:22" s="267" customFormat="1" ht="25.5" customHeight="1" x14ac:dyDescent="0.2">
      <c r="A9" s="270" t="s">
        <v>696</v>
      </c>
      <c r="B9" s="271" t="s">
        <v>959</v>
      </c>
      <c r="C9" s="268"/>
      <c r="D9" s="169" t="s">
        <v>924</v>
      </c>
      <c r="E9" s="269"/>
      <c r="F9" s="269"/>
      <c r="G9" s="269"/>
      <c r="H9" s="272">
        <v>41219</v>
      </c>
      <c r="I9" s="277">
        <v>3</v>
      </c>
      <c r="J9" s="273">
        <v>128810</v>
      </c>
      <c r="K9" s="273">
        <v>0</v>
      </c>
      <c r="L9" s="273">
        <v>44067</v>
      </c>
      <c r="M9" s="275" t="s">
        <v>960</v>
      </c>
      <c r="O9" s="270" t="s">
        <v>610</v>
      </c>
      <c r="P9" s="183"/>
      <c r="Q9" s="276" t="s">
        <v>459</v>
      </c>
      <c r="R9" s="276" t="s">
        <v>554</v>
      </c>
      <c r="T9" s="270" t="s">
        <v>15</v>
      </c>
      <c r="U9" s="270" t="s">
        <v>619</v>
      </c>
    </row>
    <row r="10" spans="1:22" s="267" customFormat="1" ht="25.5" customHeight="1" x14ac:dyDescent="0.2">
      <c r="A10" s="270" t="s">
        <v>696</v>
      </c>
      <c r="B10" s="271" t="s">
        <v>961</v>
      </c>
      <c r="C10" s="268"/>
      <c r="D10" s="169" t="s">
        <v>962</v>
      </c>
      <c r="E10" s="269"/>
      <c r="F10" s="269"/>
      <c r="G10" s="269"/>
      <c r="H10" s="272">
        <v>41219</v>
      </c>
      <c r="I10" s="277">
        <v>3</v>
      </c>
      <c r="J10" s="273">
        <v>379125</v>
      </c>
      <c r="K10" s="273">
        <v>0</v>
      </c>
      <c r="L10" s="273">
        <v>95141</v>
      </c>
      <c r="M10" s="275" t="s">
        <v>969</v>
      </c>
      <c r="N10" s="270" t="s">
        <v>610</v>
      </c>
      <c r="P10" s="183"/>
      <c r="Q10" s="276" t="s">
        <v>459</v>
      </c>
      <c r="R10" s="276" t="s">
        <v>554</v>
      </c>
      <c r="T10" s="270" t="s">
        <v>573</v>
      </c>
      <c r="U10" s="270" t="s">
        <v>619</v>
      </c>
      <c r="V10" s="396" t="s">
        <v>993</v>
      </c>
    </row>
    <row r="11" spans="1:22" s="267" customFormat="1" ht="25.5" customHeight="1" x14ac:dyDescent="0.2">
      <c r="A11" s="270" t="s">
        <v>696</v>
      </c>
      <c r="B11" s="271" t="s">
        <v>963</v>
      </c>
      <c r="C11" s="268"/>
      <c r="D11" s="169" t="s">
        <v>964</v>
      </c>
      <c r="E11" s="269"/>
      <c r="F11" s="269"/>
      <c r="G11" s="269"/>
      <c r="H11" s="272">
        <v>41219</v>
      </c>
      <c r="I11" s="277">
        <v>3</v>
      </c>
      <c r="J11" s="273">
        <v>124959</v>
      </c>
      <c r="K11" s="273">
        <v>0</v>
      </c>
      <c r="L11" s="273">
        <v>42749</v>
      </c>
      <c r="M11" s="275" t="s">
        <v>970</v>
      </c>
      <c r="N11" s="270" t="s">
        <v>610</v>
      </c>
      <c r="O11" s="270"/>
      <c r="P11" s="183"/>
      <c r="Q11" s="276" t="s">
        <v>459</v>
      </c>
      <c r="R11" s="276" t="s">
        <v>554</v>
      </c>
      <c r="T11" s="270" t="s">
        <v>15</v>
      </c>
      <c r="U11" s="270" t="s">
        <v>619</v>
      </c>
    </row>
    <row r="12" spans="1:22" s="267" customFormat="1" ht="25.5" customHeight="1" x14ac:dyDescent="0.2">
      <c r="A12" s="270" t="s">
        <v>696</v>
      </c>
      <c r="B12" s="271" t="s">
        <v>965</v>
      </c>
      <c r="C12" s="268"/>
      <c r="D12" s="169" t="s">
        <v>966</v>
      </c>
      <c r="E12" s="269"/>
      <c r="F12" s="269"/>
      <c r="G12" s="269"/>
      <c r="H12" s="272">
        <v>41219</v>
      </c>
      <c r="I12" s="277">
        <v>3</v>
      </c>
      <c r="J12" s="273">
        <v>284079</v>
      </c>
      <c r="K12" s="273">
        <v>0</v>
      </c>
      <c r="L12" s="273">
        <v>90343</v>
      </c>
      <c r="M12" s="275" t="s">
        <v>971</v>
      </c>
      <c r="N12" s="270" t="s">
        <v>610</v>
      </c>
      <c r="P12" s="183"/>
      <c r="Q12" s="276" t="s">
        <v>459</v>
      </c>
      <c r="R12" s="276" t="s">
        <v>554</v>
      </c>
      <c r="T12" s="270" t="s">
        <v>573</v>
      </c>
      <c r="U12" s="270" t="s">
        <v>619</v>
      </c>
    </row>
    <row r="13" spans="1:22" s="267" customFormat="1" ht="25.5" customHeight="1" x14ac:dyDescent="0.2">
      <c r="A13" s="270" t="s">
        <v>696</v>
      </c>
      <c r="B13" s="271" t="s">
        <v>967</v>
      </c>
      <c r="C13" s="268"/>
      <c r="D13" s="169" t="s">
        <v>968</v>
      </c>
      <c r="E13" s="269"/>
      <c r="F13" s="269"/>
      <c r="G13" s="269"/>
      <c r="H13" s="272">
        <v>41219</v>
      </c>
      <c r="I13" s="277">
        <v>2</v>
      </c>
      <c r="J13" s="273">
        <v>115863</v>
      </c>
      <c r="K13" s="273">
        <v>0</v>
      </c>
      <c r="L13" s="273">
        <v>39637</v>
      </c>
      <c r="M13" s="275" t="s">
        <v>972</v>
      </c>
      <c r="O13" s="270" t="s">
        <v>610</v>
      </c>
      <c r="P13" s="183"/>
      <c r="Q13" s="276" t="s">
        <v>459</v>
      </c>
      <c r="R13" s="276" t="s">
        <v>554</v>
      </c>
      <c r="T13" s="227" t="s">
        <v>462</v>
      </c>
      <c r="U13" s="230" t="s">
        <v>623</v>
      </c>
    </row>
    <row r="14" spans="1:22" s="282" customFormat="1" ht="25.5" customHeight="1" x14ac:dyDescent="0.2">
      <c r="A14" s="287" t="s">
        <v>696</v>
      </c>
      <c r="B14" s="288" t="s">
        <v>973</v>
      </c>
      <c r="C14" s="283"/>
      <c r="D14" s="291" t="s">
        <v>974</v>
      </c>
      <c r="E14" s="284"/>
      <c r="F14" s="284"/>
      <c r="G14" s="284"/>
      <c r="H14" s="289">
        <v>41220</v>
      </c>
      <c r="I14" s="296">
        <v>3</v>
      </c>
      <c r="J14" s="290">
        <v>417961</v>
      </c>
      <c r="K14" s="290">
        <v>0</v>
      </c>
      <c r="L14" s="290">
        <v>110347</v>
      </c>
      <c r="M14" s="294" t="s">
        <v>975</v>
      </c>
      <c r="N14" s="287" t="s">
        <v>610</v>
      </c>
      <c r="O14" s="287"/>
      <c r="P14" s="286"/>
      <c r="Q14" s="295" t="s">
        <v>459</v>
      </c>
      <c r="R14" s="295" t="s">
        <v>554</v>
      </c>
      <c r="T14" s="287" t="s">
        <v>573</v>
      </c>
      <c r="U14" s="287" t="s">
        <v>619</v>
      </c>
    </row>
    <row r="15" spans="1:22" s="282" customFormat="1" ht="25.5" customHeight="1" x14ac:dyDescent="0.2">
      <c r="A15" s="287" t="s">
        <v>696</v>
      </c>
      <c r="B15" s="288" t="s">
        <v>976</v>
      </c>
      <c r="C15" s="283"/>
      <c r="D15" s="291" t="s">
        <v>977</v>
      </c>
      <c r="E15" s="284"/>
      <c r="F15" s="284"/>
      <c r="G15" s="284"/>
      <c r="H15" s="289">
        <v>41220</v>
      </c>
      <c r="I15" s="296">
        <v>3</v>
      </c>
      <c r="J15" s="290">
        <v>288346</v>
      </c>
      <c r="K15" s="290">
        <v>0</v>
      </c>
      <c r="L15" s="290">
        <v>68421</v>
      </c>
      <c r="M15" s="294" t="s">
        <v>978</v>
      </c>
      <c r="N15" s="287" t="s">
        <v>610</v>
      </c>
      <c r="P15" s="286"/>
      <c r="Q15" s="295" t="s">
        <v>459</v>
      </c>
      <c r="R15" s="295" t="s">
        <v>554</v>
      </c>
      <c r="T15" s="287" t="s">
        <v>15</v>
      </c>
      <c r="U15" s="287" t="s">
        <v>619</v>
      </c>
    </row>
    <row r="16" spans="1:22" s="282" customFormat="1" ht="25.5" customHeight="1" x14ac:dyDescent="0.2">
      <c r="A16" s="287" t="s">
        <v>696</v>
      </c>
      <c r="B16" s="288" t="s">
        <v>979</v>
      </c>
      <c r="C16" s="283"/>
      <c r="D16" s="291" t="s">
        <v>980</v>
      </c>
      <c r="E16" s="284"/>
      <c r="F16" s="284"/>
      <c r="G16" s="284"/>
      <c r="H16" s="289">
        <v>41220</v>
      </c>
      <c r="I16" s="296">
        <v>3</v>
      </c>
      <c r="J16" s="290">
        <v>283734</v>
      </c>
      <c r="K16" s="290">
        <v>0</v>
      </c>
      <c r="L16" s="290">
        <v>70264</v>
      </c>
      <c r="M16" s="294" t="s">
        <v>981</v>
      </c>
      <c r="N16" s="287" t="s">
        <v>610</v>
      </c>
      <c r="P16" s="286"/>
      <c r="Q16" s="295" t="s">
        <v>459</v>
      </c>
      <c r="R16" s="295" t="s">
        <v>554</v>
      </c>
      <c r="T16" s="287" t="s">
        <v>573</v>
      </c>
      <c r="U16" s="287" t="s">
        <v>619</v>
      </c>
    </row>
    <row r="17" spans="1:22" s="282" customFormat="1" ht="25.5" customHeight="1" x14ac:dyDescent="0.2">
      <c r="A17" s="287" t="s">
        <v>696</v>
      </c>
      <c r="B17" s="288" t="s">
        <v>982</v>
      </c>
      <c r="C17" s="283"/>
      <c r="D17" s="291" t="s">
        <v>983</v>
      </c>
      <c r="E17" s="284"/>
      <c r="F17" s="284"/>
      <c r="G17" s="284"/>
      <c r="H17" s="289">
        <v>41220</v>
      </c>
      <c r="I17" s="296">
        <v>3</v>
      </c>
      <c r="J17" s="290">
        <v>298880</v>
      </c>
      <c r="K17" s="290">
        <v>0</v>
      </c>
      <c r="L17" s="290">
        <v>76789</v>
      </c>
      <c r="M17" s="294" t="s">
        <v>984</v>
      </c>
      <c r="O17" s="287" t="s">
        <v>610</v>
      </c>
      <c r="P17" s="286"/>
      <c r="Q17" s="295" t="s">
        <v>459</v>
      </c>
      <c r="R17" s="295" t="s">
        <v>554</v>
      </c>
      <c r="T17" s="292" t="s">
        <v>460</v>
      </c>
      <c r="U17" s="293" t="s">
        <v>609</v>
      </c>
    </row>
    <row r="18" spans="1:22" s="282" customFormat="1" ht="25.5" customHeight="1" x14ac:dyDescent="0.2">
      <c r="A18" s="287" t="s">
        <v>696</v>
      </c>
      <c r="B18" s="288" t="s">
        <v>985</v>
      </c>
      <c r="C18" s="283"/>
      <c r="D18" s="291" t="s">
        <v>613</v>
      </c>
      <c r="E18" s="284"/>
      <c r="F18" s="284"/>
      <c r="G18" s="284"/>
      <c r="H18" s="289">
        <v>41220</v>
      </c>
      <c r="I18" s="296">
        <v>3</v>
      </c>
      <c r="J18" s="290">
        <v>298805</v>
      </c>
      <c r="K18" s="290">
        <v>0</v>
      </c>
      <c r="L18" s="290">
        <v>96501</v>
      </c>
      <c r="M18" s="294" t="s">
        <v>986</v>
      </c>
      <c r="N18" s="287" t="s">
        <v>610</v>
      </c>
      <c r="P18" s="286"/>
      <c r="Q18" s="295" t="s">
        <v>459</v>
      </c>
      <c r="R18" s="295" t="s">
        <v>554</v>
      </c>
      <c r="T18" s="292" t="s">
        <v>608</v>
      </c>
      <c r="U18" s="293" t="s">
        <v>609</v>
      </c>
    </row>
    <row r="19" spans="1:22" s="282" customFormat="1" ht="25.5" customHeight="1" x14ac:dyDescent="0.2">
      <c r="A19" s="287" t="s">
        <v>696</v>
      </c>
      <c r="B19" s="288" t="s">
        <v>987</v>
      </c>
      <c r="C19" s="283"/>
      <c r="D19" s="291" t="s">
        <v>937</v>
      </c>
      <c r="E19" s="297" t="s">
        <v>818</v>
      </c>
      <c r="F19" s="284"/>
      <c r="G19" s="284"/>
      <c r="H19" s="289">
        <v>41220</v>
      </c>
      <c r="I19" s="296">
        <v>3</v>
      </c>
      <c r="J19" s="290">
        <v>378569</v>
      </c>
      <c r="K19" s="290">
        <v>0</v>
      </c>
      <c r="L19" s="290">
        <v>102708</v>
      </c>
      <c r="M19" s="294" t="s">
        <v>988</v>
      </c>
      <c r="O19" s="287" t="s">
        <v>610</v>
      </c>
      <c r="P19" s="286"/>
      <c r="Q19" s="295" t="s">
        <v>459</v>
      </c>
      <c r="R19" s="295" t="s">
        <v>554</v>
      </c>
      <c r="T19" s="292" t="s">
        <v>460</v>
      </c>
      <c r="U19" s="293" t="s">
        <v>609</v>
      </c>
    </row>
    <row r="20" spans="1:22" s="282" customFormat="1" ht="25.5" customHeight="1" x14ac:dyDescent="0.2">
      <c r="A20" s="287" t="s">
        <v>696</v>
      </c>
      <c r="B20" s="288" t="s">
        <v>989</v>
      </c>
      <c r="C20" s="283"/>
      <c r="D20" s="291" t="s">
        <v>990</v>
      </c>
      <c r="E20" s="284"/>
      <c r="F20" s="284"/>
      <c r="G20" s="284"/>
      <c r="H20" s="289">
        <v>41222</v>
      </c>
      <c r="I20" s="296">
        <v>3</v>
      </c>
      <c r="J20" s="290">
        <v>50920</v>
      </c>
      <c r="K20" s="290">
        <v>30920</v>
      </c>
      <c r="L20" s="290">
        <v>17420</v>
      </c>
      <c r="M20" s="294" t="s">
        <v>991</v>
      </c>
      <c r="N20" s="287" t="s">
        <v>610</v>
      </c>
      <c r="O20" s="287"/>
      <c r="P20" s="286"/>
      <c r="Q20" s="295" t="s">
        <v>992</v>
      </c>
      <c r="R20" s="295" t="s">
        <v>554</v>
      </c>
      <c r="T20" s="292" t="s">
        <v>511</v>
      </c>
      <c r="U20" s="293" t="s">
        <v>609</v>
      </c>
    </row>
    <row r="21" spans="1:22" s="282" customFormat="1" ht="25.5" customHeight="1" x14ac:dyDescent="0.2">
      <c r="A21" s="287" t="s">
        <v>696</v>
      </c>
      <c r="B21" s="288" t="s">
        <v>994</v>
      </c>
      <c r="C21" s="283"/>
      <c r="D21" s="291" t="s">
        <v>784</v>
      </c>
      <c r="E21" s="284"/>
      <c r="F21" s="284"/>
      <c r="G21" s="284"/>
      <c r="H21" s="289">
        <v>41225</v>
      </c>
      <c r="I21" s="296">
        <v>3</v>
      </c>
      <c r="J21" s="290">
        <v>399960</v>
      </c>
      <c r="K21" s="290">
        <v>0</v>
      </c>
      <c r="L21" s="290">
        <v>136828</v>
      </c>
      <c r="M21" s="294" t="s">
        <v>995</v>
      </c>
      <c r="N21" s="287" t="s">
        <v>610</v>
      </c>
      <c r="O21" s="287"/>
      <c r="P21" s="286"/>
      <c r="Q21" s="295" t="s">
        <v>459</v>
      </c>
      <c r="R21" s="295" t="s">
        <v>554</v>
      </c>
      <c r="T21" s="287" t="s">
        <v>573</v>
      </c>
      <c r="U21" s="287" t="s">
        <v>619</v>
      </c>
      <c r="V21" s="446" t="s">
        <v>993</v>
      </c>
    </row>
    <row r="22" spans="1:22" s="282" customFormat="1" ht="25.5" customHeight="1" x14ac:dyDescent="0.2">
      <c r="A22" s="287" t="s">
        <v>696</v>
      </c>
      <c r="B22" s="288" t="s">
        <v>996</v>
      </c>
      <c r="C22" s="158">
        <v>995955</v>
      </c>
      <c r="D22" s="291" t="s">
        <v>784</v>
      </c>
      <c r="E22" s="291" t="s">
        <v>617</v>
      </c>
      <c r="F22" s="291" t="s">
        <v>845</v>
      </c>
      <c r="G22" s="291" t="s">
        <v>998</v>
      </c>
      <c r="H22" s="289">
        <v>41095</v>
      </c>
      <c r="I22" s="296">
        <v>3</v>
      </c>
      <c r="J22" s="290">
        <v>548321</v>
      </c>
      <c r="K22" s="290">
        <v>0</v>
      </c>
      <c r="L22" s="290">
        <v>187584</v>
      </c>
      <c r="M22" s="294" t="s">
        <v>997</v>
      </c>
      <c r="N22" s="287" t="s">
        <v>610</v>
      </c>
      <c r="O22" s="287"/>
      <c r="P22" s="286"/>
      <c r="Q22" s="295" t="s">
        <v>459</v>
      </c>
      <c r="R22" s="295" t="s">
        <v>554</v>
      </c>
      <c r="T22" s="287" t="s">
        <v>573</v>
      </c>
      <c r="U22" s="287" t="s">
        <v>619</v>
      </c>
      <c r="V22" s="331" t="s">
        <v>653</v>
      </c>
    </row>
    <row r="23" spans="1:22" s="282" customFormat="1" ht="25.5" customHeight="1" x14ac:dyDescent="0.2">
      <c r="A23" s="287" t="s">
        <v>696</v>
      </c>
      <c r="B23" s="288" t="s">
        <v>999</v>
      </c>
      <c r="C23" s="283"/>
      <c r="D23" s="274" t="s">
        <v>852</v>
      </c>
      <c r="E23" s="284"/>
      <c r="F23" s="284"/>
      <c r="G23" s="284"/>
      <c r="H23" s="289">
        <v>41226</v>
      </c>
      <c r="I23" s="292">
        <v>2</v>
      </c>
      <c r="J23" s="290">
        <v>30000</v>
      </c>
      <c r="K23" s="290">
        <v>0</v>
      </c>
      <c r="L23" s="290">
        <v>10263</v>
      </c>
      <c r="M23" s="220" t="s">
        <v>1000</v>
      </c>
      <c r="N23" s="295"/>
      <c r="O23" s="220" t="s">
        <v>610</v>
      </c>
      <c r="P23" s="286"/>
      <c r="Q23" s="295" t="s">
        <v>1001</v>
      </c>
      <c r="R23" s="295" t="s">
        <v>557</v>
      </c>
      <c r="T23" s="287" t="s">
        <v>558</v>
      </c>
      <c r="U23" s="287" t="s">
        <v>815</v>
      </c>
    </row>
    <row r="24" spans="1:22" s="282" customFormat="1" ht="25.5" customHeight="1" x14ac:dyDescent="0.2">
      <c r="A24" s="287" t="s">
        <v>605</v>
      </c>
      <c r="B24" s="288" t="s">
        <v>1002</v>
      </c>
      <c r="C24" s="398">
        <v>995968</v>
      </c>
      <c r="D24" s="274" t="s">
        <v>1003</v>
      </c>
      <c r="E24" s="291" t="s">
        <v>1004</v>
      </c>
      <c r="F24" s="284"/>
      <c r="G24" s="284"/>
      <c r="H24" s="289">
        <v>41123</v>
      </c>
      <c r="I24" s="292">
        <v>1</v>
      </c>
      <c r="J24" s="290">
        <v>202167</v>
      </c>
      <c r="K24" s="290">
        <v>83740</v>
      </c>
      <c r="L24" s="290">
        <v>61406</v>
      </c>
      <c r="M24" s="220" t="s">
        <v>1513</v>
      </c>
      <c r="N24" s="295"/>
      <c r="O24" s="220" t="s">
        <v>610</v>
      </c>
      <c r="P24" s="286"/>
      <c r="Q24" s="295" t="s">
        <v>465</v>
      </c>
      <c r="R24" s="295" t="s">
        <v>13</v>
      </c>
      <c r="T24" s="287" t="s">
        <v>511</v>
      </c>
      <c r="U24" s="287" t="s">
        <v>609</v>
      </c>
      <c r="V24" s="282" t="s">
        <v>653</v>
      </c>
    </row>
    <row r="25" spans="1:22" s="282" customFormat="1" ht="25.5" customHeight="1" x14ac:dyDescent="0.2">
      <c r="A25" s="287" t="s">
        <v>696</v>
      </c>
      <c r="B25" s="288" t="s">
        <v>1006</v>
      </c>
      <c r="C25" s="398">
        <v>996004</v>
      </c>
      <c r="D25" s="274" t="s">
        <v>1007</v>
      </c>
      <c r="E25" s="291"/>
      <c r="F25" s="284"/>
      <c r="G25" s="284"/>
      <c r="H25" s="289">
        <v>41226</v>
      </c>
      <c r="I25" s="292">
        <v>2</v>
      </c>
      <c r="J25" s="290">
        <v>149999</v>
      </c>
      <c r="K25" s="290">
        <v>0</v>
      </c>
      <c r="L25" s="290">
        <v>51315</v>
      </c>
      <c r="M25" s="220" t="s">
        <v>1009</v>
      </c>
      <c r="N25" s="295"/>
      <c r="O25" s="220" t="s">
        <v>610</v>
      </c>
      <c r="P25" s="286"/>
      <c r="Q25" s="295" t="s">
        <v>459</v>
      </c>
      <c r="R25" s="295" t="s">
        <v>554</v>
      </c>
      <c r="T25" s="287" t="s">
        <v>558</v>
      </c>
      <c r="U25" s="287" t="s">
        <v>815</v>
      </c>
      <c r="V25" s="446" t="s">
        <v>653</v>
      </c>
    </row>
    <row r="26" spans="1:22" s="282" customFormat="1" ht="25.5" customHeight="1" x14ac:dyDescent="0.2">
      <c r="A26" s="287" t="s">
        <v>696</v>
      </c>
      <c r="B26" s="288" t="s">
        <v>1008</v>
      </c>
      <c r="C26" s="398">
        <v>996016</v>
      </c>
      <c r="D26" s="274" t="s">
        <v>803</v>
      </c>
      <c r="E26" s="284"/>
      <c r="F26" s="284"/>
      <c r="G26" s="284"/>
      <c r="H26" s="289">
        <v>41226</v>
      </c>
      <c r="I26" s="292">
        <v>3</v>
      </c>
      <c r="J26" s="290">
        <v>206181</v>
      </c>
      <c r="K26" s="290">
        <v>0</v>
      </c>
      <c r="L26" s="290">
        <v>52019</v>
      </c>
      <c r="M26" s="220" t="s">
        <v>1010</v>
      </c>
      <c r="N26" s="287" t="s">
        <v>610</v>
      </c>
      <c r="O26" s="220"/>
      <c r="P26" s="286"/>
      <c r="Q26" s="295" t="s">
        <v>459</v>
      </c>
      <c r="R26" s="295" t="s">
        <v>554</v>
      </c>
      <c r="T26" s="287" t="s">
        <v>15</v>
      </c>
      <c r="U26" s="287" t="s">
        <v>619</v>
      </c>
      <c r="V26" s="446" t="s">
        <v>653</v>
      </c>
    </row>
    <row r="27" spans="1:22" s="282" customFormat="1" ht="25.5" customHeight="1" x14ac:dyDescent="0.2">
      <c r="A27" s="287" t="s">
        <v>696</v>
      </c>
      <c r="B27" s="288" t="s">
        <v>1011</v>
      </c>
      <c r="C27" s="283"/>
      <c r="D27" s="291" t="s">
        <v>672</v>
      </c>
      <c r="E27" s="291" t="s">
        <v>1012</v>
      </c>
      <c r="F27" s="284"/>
      <c r="G27" s="284"/>
      <c r="H27" s="289">
        <v>41227</v>
      </c>
      <c r="I27" s="296">
        <v>3</v>
      </c>
      <c r="J27" s="290">
        <v>342037</v>
      </c>
      <c r="K27" s="290">
        <v>54126</v>
      </c>
      <c r="L27" s="290">
        <v>115302</v>
      </c>
      <c r="M27" s="294" t="s">
        <v>1013</v>
      </c>
      <c r="N27" s="287" t="s">
        <v>610</v>
      </c>
      <c r="O27" s="287"/>
      <c r="P27" s="286"/>
      <c r="Q27" s="295" t="s">
        <v>459</v>
      </c>
      <c r="R27" s="295" t="s">
        <v>554</v>
      </c>
      <c r="T27" s="287" t="s">
        <v>15</v>
      </c>
      <c r="U27" s="287" t="s">
        <v>619</v>
      </c>
    </row>
    <row r="28" spans="1:22" s="282" customFormat="1" ht="25.5" customHeight="1" x14ac:dyDescent="0.2">
      <c r="A28" s="287" t="s">
        <v>696</v>
      </c>
      <c r="B28" s="288" t="s">
        <v>1014</v>
      </c>
      <c r="C28" s="283"/>
      <c r="D28" s="274" t="s">
        <v>845</v>
      </c>
      <c r="E28" s="298"/>
      <c r="F28" s="298"/>
      <c r="G28" s="298"/>
      <c r="H28" s="289">
        <v>41228</v>
      </c>
      <c r="I28" s="292">
        <v>3</v>
      </c>
      <c r="J28" s="290">
        <v>1317051</v>
      </c>
      <c r="K28" s="290">
        <v>290225</v>
      </c>
      <c r="L28" s="290">
        <v>202252</v>
      </c>
      <c r="M28" s="220" t="s">
        <v>1015</v>
      </c>
      <c r="N28" s="287" t="s">
        <v>610</v>
      </c>
      <c r="O28" s="220"/>
      <c r="P28" s="286"/>
      <c r="Q28" s="295" t="s">
        <v>459</v>
      </c>
      <c r="R28" s="287" t="s">
        <v>554</v>
      </c>
      <c r="S28" s="287"/>
      <c r="T28" s="287" t="s">
        <v>573</v>
      </c>
      <c r="U28" s="287" t="s">
        <v>619</v>
      </c>
    </row>
    <row r="29" spans="1:22" s="282" customFormat="1" ht="25.5" customHeight="1" x14ac:dyDescent="0.2">
      <c r="A29" s="287" t="s">
        <v>696</v>
      </c>
      <c r="B29" s="288" t="s">
        <v>1016</v>
      </c>
      <c r="C29" s="398">
        <v>995933</v>
      </c>
      <c r="D29" s="274" t="s">
        <v>1017</v>
      </c>
      <c r="E29" s="284"/>
      <c r="F29" s="284"/>
      <c r="G29" s="284"/>
      <c r="H29" s="289">
        <v>41228</v>
      </c>
      <c r="I29" s="292">
        <v>1</v>
      </c>
      <c r="J29" s="290">
        <v>100000</v>
      </c>
      <c r="K29" s="290">
        <v>0</v>
      </c>
      <c r="L29" s="290">
        <v>30713</v>
      </c>
      <c r="M29" s="294" t="s">
        <v>1018</v>
      </c>
      <c r="N29" s="287" t="s">
        <v>610</v>
      </c>
      <c r="O29" s="220"/>
      <c r="P29" s="286"/>
      <c r="Q29" s="295" t="s">
        <v>459</v>
      </c>
      <c r="R29" s="287" t="s">
        <v>554</v>
      </c>
      <c r="S29" s="278"/>
      <c r="T29" s="287" t="s">
        <v>511</v>
      </c>
      <c r="U29" s="287" t="s">
        <v>609</v>
      </c>
      <c r="V29" s="282" t="s">
        <v>653</v>
      </c>
    </row>
    <row r="30" spans="1:22" s="282" customFormat="1" ht="25.5" customHeight="1" x14ac:dyDescent="0.2">
      <c r="A30" s="287" t="s">
        <v>696</v>
      </c>
      <c r="B30" s="288" t="s">
        <v>1019</v>
      </c>
      <c r="C30" s="398">
        <v>996007</v>
      </c>
      <c r="D30" s="274" t="s">
        <v>908</v>
      </c>
      <c r="E30" s="298"/>
      <c r="F30" s="298"/>
      <c r="G30" s="298"/>
      <c r="H30" s="289">
        <v>41233</v>
      </c>
      <c r="I30" s="292">
        <v>3</v>
      </c>
      <c r="J30" s="290">
        <v>397083</v>
      </c>
      <c r="K30" s="290">
        <v>26076</v>
      </c>
      <c r="L30" s="290">
        <v>127507</v>
      </c>
      <c r="M30" s="294" t="s">
        <v>1020</v>
      </c>
      <c r="N30" s="287" t="s">
        <v>610</v>
      </c>
      <c r="O30" s="285"/>
      <c r="P30" s="286"/>
      <c r="Q30" s="295" t="s">
        <v>459</v>
      </c>
      <c r="R30" s="295" t="s">
        <v>554</v>
      </c>
      <c r="T30" s="287" t="s">
        <v>15</v>
      </c>
      <c r="U30" s="287" t="s">
        <v>619</v>
      </c>
      <c r="V30" s="446" t="s">
        <v>653</v>
      </c>
    </row>
    <row r="31" spans="1:22" s="282" customFormat="1" ht="25.5" customHeight="1" x14ac:dyDescent="0.2">
      <c r="A31" s="287" t="s">
        <v>696</v>
      </c>
      <c r="B31" s="288" t="s">
        <v>1022</v>
      </c>
      <c r="C31" s="283"/>
      <c r="D31" s="274" t="s">
        <v>1021</v>
      </c>
      <c r="E31" s="284"/>
      <c r="F31" s="284"/>
      <c r="G31" s="284"/>
      <c r="H31" s="289">
        <v>41233</v>
      </c>
      <c r="I31" s="292">
        <v>3</v>
      </c>
      <c r="J31" s="290">
        <v>279988</v>
      </c>
      <c r="K31" s="290">
        <v>0</v>
      </c>
      <c r="L31" s="290">
        <v>76242</v>
      </c>
      <c r="M31" s="294" t="s">
        <v>1034</v>
      </c>
      <c r="N31" s="287"/>
      <c r="O31" s="220" t="s">
        <v>610</v>
      </c>
      <c r="P31" s="286"/>
      <c r="Q31" s="295" t="s">
        <v>459</v>
      </c>
      <c r="R31" s="295" t="s">
        <v>554</v>
      </c>
      <c r="T31" s="287" t="s">
        <v>15</v>
      </c>
      <c r="U31" s="287" t="s">
        <v>619</v>
      </c>
    </row>
    <row r="32" spans="1:22" s="282" customFormat="1" ht="25.5" customHeight="1" x14ac:dyDescent="0.2">
      <c r="A32" s="287" t="s">
        <v>696</v>
      </c>
      <c r="B32" s="288" t="s">
        <v>1023</v>
      </c>
      <c r="C32" s="283"/>
      <c r="D32" s="274" t="s">
        <v>1024</v>
      </c>
      <c r="E32" s="284"/>
      <c r="F32" s="284"/>
      <c r="G32" s="284"/>
      <c r="H32" s="289">
        <v>41234</v>
      </c>
      <c r="I32" s="292">
        <v>3</v>
      </c>
      <c r="J32" s="290">
        <v>329066</v>
      </c>
      <c r="K32" s="290">
        <v>0</v>
      </c>
      <c r="L32" s="290">
        <v>84541</v>
      </c>
      <c r="M32" s="294" t="s">
        <v>1036</v>
      </c>
      <c r="N32" s="287"/>
      <c r="O32" s="220" t="s">
        <v>610</v>
      </c>
      <c r="P32" s="286"/>
      <c r="Q32" s="295" t="s">
        <v>459</v>
      </c>
      <c r="R32" s="295" t="s">
        <v>554</v>
      </c>
      <c r="T32" s="287" t="s">
        <v>15</v>
      </c>
      <c r="U32" s="287" t="s">
        <v>619</v>
      </c>
    </row>
    <row r="33" spans="1:22" s="282" customFormat="1" ht="25.5" customHeight="1" x14ac:dyDescent="0.2">
      <c r="A33" s="287" t="s">
        <v>696</v>
      </c>
      <c r="B33" s="288" t="s">
        <v>1025</v>
      </c>
      <c r="C33" s="283"/>
      <c r="D33" s="274" t="s">
        <v>1026</v>
      </c>
      <c r="E33" s="291" t="s">
        <v>871</v>
      </c>
      <c r="F33" s="284"/>
      <c r="G33" s="284"/>
      <c r="H33" s="289">
        <v>41233</v>
      </c>
      <c r="I33" s="292">
        <v>3</v>
      </c>
      <c r="J33" s="290">
        <v>1198448</v>
      </c>
      <c r="K33" s="290">
        <v>0</v>
      </c>
      <c r="L33" s="290">
        <v>380114</v>
      </c>
      <c r="M33" s="294" t="s">
        <v>1035</v>
      </c>
      <c r="N33" s="287" t="s">
        <v>610</v>
      </c>
      <c r="O33" s="220"/>
      <c r="P33" s="286"/>
      <c r="Q33" s="295" t="s">
        <v>459</v>
      </c>
      <c r="R33" s="295" t="s">
        <v>554</v>
      </c>
      <c r="T33" s="292" t="s">
        <v>517</v>
      </c>
      <c r="U33" s="293" t="s">
        <v>609</v>
      </c>
    </row>
    <row r="34" spans="1:22" s="282" customFormat="1" ht="25.5" customHeight="1" x14ac:dyDescent="0.2">
      <c r="A34" s="287" t="s">
        <v>696</v>
      </c>
      <c r="B34" s="288" t="s">
        <v>1027</v>
      </c>
      <c r="C34" s="283"/>
      <c r="D34" s="274" t="s">
        <v>1028</v>
      </c>
      <c r="E34" s="298"/>
      <c r="F34" s="298"/>
      <c r="G34" s="298"/>
      <c r="H34" s="289">
        <v>41234</v>
      </c>
      <c r="I34" s="292">
        <v>3</v>
      </c>
      <c r="J34" s="290">
        <v>348324</v>
      </c>
      <c r="K34" s="290">
        <v>0</v>
      </c>
      <c r="L34" s="290">
        <v>91334</v>
      </c>
      <c r="M34" s="294" t="s">
        <v>1037</v>
      </c>
      <c r="N34" s="287" t="s">
        <v>610</v>
      </c>
      <c r="O34" s="220"/>
      <c r="P34" s="286"/>
      <c r="Q34" s="295" t="s">
        <v>459</v>
      </c>
      <c r="R34" s="295" t="s">
        <v>554</v>
      </c>
      <c r="T34" s="287" t="s">
        <v>15</v>
      </c>
      <c r="U34" s="287" t="s">
        <v>619</v>
      </c>
    </row>
    <row r="35" spans="1:22" s="282" customFormat="1" ht="25.5" customHeight="1" x14ac:dyDescent="0.2">
      <c r="A35" s="287" t="s">
        <v>696</v>
      </c>
      <c r="B35" s="288" t="s">
        <v>1030</v>
      </c>
      <c r="C35" s="283"/>
      <c r="D35" s="274" t="s">
        <v>1029</v>
      </c>
      <c r="E35" s="284"/>
      <c r="F35" s="284"/>
      <c r="G35" s="284"/>
      <c r="H35" s="289">
        <v>41234</v>
      </c>
      <c r="I35" s="292">
        <v>2</v>
      </c>
      <c r="J35" s="290">
        <v>298805</v>
      </c>
      <c r="K35" s="290">
        <v>0</v>
      </c>
      <c r="L35" s="290">
        <v>26256</v>
      </c>
      <c r="M35" s="294" t="s">
        <v>1038</v>
      </c>
      <c r="N35" s="287"/>
      <c r="O35" s="220" t="s">
        <v>610</v>
      </c>
      <c r="P35" s="286"/>
      <c r="Q35" s="295" t="s">
        <v>1039</v>
      </c>
      <c r="R35" s="287" t="s">
        <v>553</v>
      </c>
      <c r="S35" s="278"/>
      <c r="T35" s="292" t="s">
        <v>608</v>
      </c>
      <c r="U35" s="293" t="s">
        <v>609</v>
      </c>
    </row>
    <row r="36" spans="1:22" s="282" customFormat="1" ht="25.5" customHeight="1" x14ac:dyDescent="0.2">
      <c r="A36" s="287" t="s">
        <v>696</v>
      </c>
      <c r="B36" s="288" t="s">
        <v>1031</v>
      </c>
      <c r="C36" s="283"/>
      <c r="D36" s="294" t="s">
        <v>990</v>
      </c>
      <c r="E36" s="298"/>
      <c r="F36" s="298"/>
      <c r="G36" s="298"/>
      <c r="H36" s="289">
        <v>41234</v>
      </c>
      <c r="I36" s="296">
        <v>5</v>
      </c>
      <c r="J36" s="290">
        <v>750001</v>
      </c>
      <c r="K36" s="290">
        <v>0</v>
      </c>
      <c r="L36" s="290">
        <v>208635</v>
      </c>
      <c r="M36" s="294" t="s">
        <v>1040</v>
      </c>
      <c r="N36" s="287" t="s">
        <v>610</v>
      </c>
      <c r="O36" s="287"/>
      <c r="P36" s="286"/>
      <c r="Q36" s="295" t="s">
        <v>635</v>
      </c>
      <c r="R36" s="295" t="s">
        <v>554</v>
      </c>
      <c r="T36" s="292" t="s">
        <v>511</v>
      </c>
      <c r="U36" s="292" t="s">
        <v>609</v>
      </c>
    </row>
    <row r="37" spans="1:22" s="282" customFormat="1" ht="25.5" customHeight="1" x14ac:dyDescent="0.2">
      <c r="A37" s="287" t="s">
        <v>696</v>
      </c>
      <c r="B37" s="288" t="s">
        <v>1032</v>
      </c>
      <c r="C37" s="283"/>
      <c r="D37" s="294" t="s">
        <v>1033</v>
      </c>
      <c r="E37" s="298"/>
      <c r="F37" s="298"/>
      <c r="G37" s="298"/>
      <c r="H37" s="289">
        <v>41234</v>
      </c>
      <c r="I37" s="296">
        <v>3</v>
      </c>
      <c r="J37" s="290">
        <v>448900</v>
      </c>
      <c r="K37" s="290">
        <v>0</v>
      </c>
      <c r="L37" s="290">
        <v>125742</v>
      </c>
      <c r="M37" s="294" t="s">
        <v>1041</v>
      </c>
      <c r="N37" s="287" t="s">
        <v>610</v>
      </c>
      <c r="O37" s="220"/>
      <c r="P37" s="286"/>
      <c r="Q37" s="295" t="s">
        <v>459</v>
      </c>
      <c r="R37" s="295" t="s">
        <v>554</v>
      </c>
      <c r="T37" s="287" t="s">
        <v>15</v>
      </c>
      <c r="U37" s="287" t="s">
        <v>619</v>
      </c>
    </row>
    <row r="38" spans="1:22" s="281" customFormat="1" ht="25.5" customHeight="1" x14ac:dyDescent="0.2">
      <c r="A38" s="287" t="s">
        <v>628</v>
      </c>
      <c r="B38" s="228" t="s">
        <v>1042</v>
      </c>
      <c r="C38" s="158">
        <v>995758</v>
      </c>
      <c r="D38" s="291" t="s">
        <v>909</v>
      </c>
      <c r="E38" s="291"/>
      <c r="F38" s="291"/>
      <c r="G38" s="291"/>
      <c r="H38" s="289">
        <v>41225</v>
      </c>
      <c r="I38" s="220">
        <v>2</v>
      </c>
      <c r="J38" s="301">
        <v>87096</v>
      </c>
      <c r="K38" s="299">
        <v>0</v>
      </c>
      <c r="L38" s="240">
        <v>29796</v>
      </c>
      <c r="M38" s="302" t="s">
        <v>1043</v>
      </c>
      <c r="N38" s="136"/>
      <c r="O38" s="300" t="s">
        <v>610</v>
      </c>
      <c r="P38" s="136"/>
      <c r="Q38" s="300" t="s">
        <v>1044</v>
      </c>
      <c r="R38" s="287" t="s">
        <v>557</v>
      </c>
      <c r="S38" s="136"/>
      <c r="T38" s="220" t="s">
        <v>460</v>
      </c>
      <c r="U38" s="220" t="s">
        <v>609</v>
      </c>
      <c r="V38" s="136"/>
    </row>
    <row r="39" spans="1:22" s="281" customFormat="1" ht="25.5" customHeight="1" thickBot="1" x14ac:dyDescent="0.35">
      <c r="A39" s="540" t="s">
        <v>1180</v>
      </c>
      <c r="B39" s="540"/>
      <c r="C39" s="540"/>
      <c r="D39" s="540"/>
      <c r="E39" s="291"/>
      <c r="F39" s="291"/>
      <c r="G39" s="291"/>
      <c r="H39" s="289"/>
      <c r="I39" s="138" t="s">
        <v>455</v>
      </c>
      <c r="J39" s="189">
        <f>SUM(J5:J38)</f>
        <v>11692547</v>
      </c>
      <c r="K39" s="189">
        <f t="shared" ref="K39:L39" si="0">SUM(K5:K38)</f>
        <v>485087</v>
      </c>
      <c r="L39" s="189">
        <f t="shared" si="0"/>
        <v>3211428</v>
      </c>
      <c r="M39" s="302"/>
      <c r="N39" s="136"/>
      <c r="O39" s="300"/>
      <c r="P39" s="136"/>
      <c r="Q39" s="300"/>
      <c r="R39" s="287"/>
      <c r="S39" s="136"/>
      <c r="T39" s="220"/>
      <c r="U39" s="220"/>
      <c r="V39" s="136"/>
    </row>
    <row r="40" spans="1:22" s="281" customFormat="1" ht="25.5" customHeight="1" thickTop="1" x14ac:dyDescent="0.2">
      <c r="A40" s="287"/>
      <c r="B40" s="228"/>
      <c r="C40" s="158"/>
      <c r="D40" s="291"/>
      <c r="E40" s="291"/>
      <c r="F40" s="291"/>
      <c r="G40" s="291"/>
      <c r="H40" s="289"/>
      <c r="I40" s="220"/>
      <c r="J40" s="301"/>
      <c r="K40" s="299"/>
      <c r="L40" s="240"/>
      <c r="M40" s="302"/>
      <c r="N40" s="136"/>
      <c r="O40" s="300"/>
      <c r="P40" s="136"/>
      <c r="Q40" s="300"/>
      <c r="R40" s="287"/>
      <c r="S40" s="136"/>
      <c r="T40" s="220"/>
      <c r="U40" s="220"/>
      <c r="V40" s="136"/>
    </row>
    <row r="41" spans="1:22" s="282" customFormat="1" ht="25.5" customHeight="1" x14ac:dyDescent="0.2">
      <c r="E41" s="291"/>
      <c r="F41" s="284"/>
      <c r="G41" s="284"/>
      <c r="H41" s="289"/>
      <c r="I41" s="292"/>
      <c r="J41" s="290"/>
      <c r="K41" s="290"/>
      <c r="L41" s="290"/>
      <c r="M41" s="220"/>
      <c r="N41" s="295"/>
      <c r="O41" s="220"/>
      <c r="P41" s="286"/>
      <c r="Q41" s="295"/>
      <c r="R41" s="295"/>
      <c r="T41" s="287"/>
      <c r="U41" s="287"/>
    </row>
    <row r="42" spans="1:22" s="125" customFormat="1" ht="13.5" customHeight="1" x14ac:dyDescent="0.2">
      <c r="B42" s="126"/>
      <c r="C42" s="127"/>
      <c r="D42" s="128"/>
      <c r="E42" s="128"/>
      <c r="F42" s="128"/>
      <c r="G42" s="129"/>
      <c r="O42" s="130"/>
      <c r="P42" s="132"/>
    </row>
    <row r="43" spans="1:22" ht="13.5" customHeight="1" x14ac:dyDescent="0.2">
      <c r="K43" s="54"/>
      <c r="N43" s="135"/>
      <c r="O43" s="135"/>
      <c r="P43" s="135"/>
    </row>
    <row r="44" spans="1:22" ht="13.5" customHeight="1" x14ac:dyDescent="0.2">
      <c r="D44" s="518">
        <f>COUNTIF(A5:A38,A5)</f>
        <v>31</v>
      </c>
      <c r="K44" s="54"/>
      <c r="N44" s="135"/>
      <c r="O44" s="135"/>
      <c r="P44" s="135"/>
    </row>
    <row r="45" spans="1:22" ht="13.5" customHeight="1" x14ac:dyDescent="0.2">
      <c r="D45" s="518">
        <f>COUNTA(A5:A38)</f>
        <v>34</v>
      </c>
      <c r="N45" s="135"/>
      <c r="O45" s="135"/>
      <c r="P45" s="135"/>
    </row>
    <row r="46" spans="1:22" ht="13.5" customHeight="1" x14ac:dyDescent="0.2">
      <c r="N46" s="136"/>
      <c r="O46" s="136"/>
      <c r="P46" s="136"/>
    </row>
    <row r="47" spans="1:22" ht="13.5" customHeight="1" x14ac:dyDescent="0.2">
      <c r="N47" s="137"/>
      <c r="O47" s="137"/>
      <c r="P47" s="137"/>
    </row>
    <row r="48" spans="1:22" ht="13.5" customHeight="1" x14ac:dyDescent="0.2">
      <c r="N48" s="133"/>
      <c r="O48" s="134"/>
      <c r="P48" s="133"/>
    </row>
    <row r="49" spans="2:16" ht="13.5" customHeight="1" x14ac:dyDescent="0.2">
      <c r="N49" s="125"/>
      <c r="O49" s="131"/>
      <c r="P49" s="125"/>
    </row>
    <row r="50" spans="2:16" ht="13.5" customHeight="1" x14ac:dyDescent="0.2">
      <c r="B50" s="53"/>
      <c r="C50" s="53"/>
      <c r="D50" s="53"/>
      <c r="E50" s="53"/>
      <c r="F50" s="53"/>
      <c r="G50" s="53"/>
      <c r="H50" s="53"/>
      <c r="J50" s="53"/>
      <c r="K50" s="53"/>
      <c r="L50" s="53"/>
      <c r="M50" s="53"/>
      <c r="N50" s="125"/>
      <c r="O50" s="131"/>
      <c r="P50" s="125"/>
    </row>
    <row r="51" spans="2:16" ht="13.5" customHeight="1" x14ac:dyDescent="0.2">
      <c r="B51" s="53"/>
      <c r="C51" s="53"/>
      <c r="D51" s="53"/>
      <c r="E51" s="53"/>
      <c r="F51" s="53"/>
      <c r="G51" s="53"/>
      <c r="H51" s="53"/>
      <c r="J51" s="53"/>
      <c r="K51" s="53"/>
      <c r="L51" s="53"/>
      <c r="M51" s="53"/>
      <c r="N51" s="125"/>
      <c r="O51" s="131"/>
      <c r="P51" s="125"/>
    </row>
    <row r="52" spans="2:16" ht="13.5" customHeight="1" x14ac:dyDescent="0.2">
      <c r="B52" s="53"/>
      <c r="C52" s="53"/>
      <c r="D52" s="53"/>
      <c r="E52" s="53"/>
      <c r="F52" s="53"/>
      <c r="G52" s="53"/>
      <c r="H52" s="53"/>
      <c r="J52" s="53"/>
      <c r="K52" s="53"/>
      <c r="L52" s="53"/>
      <c r="M52" s="53"/>
      <c r="N52" s="125"/>
      <c r="O52" s="131"/>
      <c r="P52" s="125"/>
    </row>
    <row r="53" spans="2:16" ht="13.5" customHeight="1" x14ac:dyDescent="0.2">
      <c r="B53" s="53"/>
      <c r="C53" s="53"/>
      <c r="D53" s="53"/>
      <c r="E53" s="53"/>
      <c r="F53" s="53"/>
      <c r="G53" s="53"/>
      <c r="H53" s="53"/>
      <c r="J53" s="53"/>
      <c r="K53" s="53"/>
      <c r="L53" s="53"/>
      <c r="M53" s="53"/>
      <c r="N53" s="125"/>
      <c r="O53" s="131"/>
      <c r="P53" s="125"/>
    </row>
    <row r="54" spans="2:16" ht="13.5" customHeight="1" x14ac:dyDescent="0.2">
      <c r="B54" s="53"/>
      <c r="C54" s="53"/>
      <c r="D54" s="53"/>
      <c r="E54" s="53"/>
      <c r="F54" s="53"/>
      <c r="G54" s="53"/>
      <c r="H54" s="53"/>
      <c r="J54" s="53"/>
      <c r="K54" s="53"/>
      <c r="L54" s="53"/>
      <c r="M54" s="53"/>
      <c r="N54" s="125"/>
      <c r="O54" s="131"/>
      <c r="P54" s="125"/>
    </row>
    <row r="55" spans="2:16" ht="13.5" customHeight="1" x14ac:dyDescent="0.2">
      <c r="B55" s="53"/>
      <c r="C55" s="53"/>
      <c r="D55" s="53"/>
      <c r="E55" s="53"/>
      <c r="F55" s="53"/>
      <c r="G55" s="53"/>
      <c r="H55" s="53"/>
      <c r="J55" s="53"/>
      <c r="K55" s="53"/>
      <c r="L55" s="53"/>
      <c r="M55" s="53"/>
      <c r="N55" s="125"/>
      <c r="O55" s="131"/>
      <c r="P55" s="125"/>
    </row>
    <row r="56" spans="2:16" ht="13.5" customHeight="1" x14ac:dyDescent="0.2">
      <c r="B56" s="53"/>
      <c r="C56" s="53"/>
      <c r="D56" s="53"/>
      <c r="E56" s="53"/>
      <c r="F56" s="53"/>
      <c r="G56" s="53"/>
      <c r="H56" s="53"/>
      <c r="J56" s="53"/>
      <c r="K56" s="53"/>
      <c r="L56" s="53"/>
      <c r="M56" s="53"/>
      <c r="N56" s="125"/>
      <c r="O56" s="131"/>
      <c r="P56" s="125"/>
    </row>
    <row r="57" spans="2:16" ht="13.5" customHeight="1" x14ac:dyDescent="0.2">
      <c r="B57" s="53"/>
      <c r="C57" s="53"/>
      <c r="D57" s="53"/>
      <c r="E57" s="53"/>
      <c r="F57" s="53"/>
      <c r="G57" s="53"/>
      <c r="H57" s="53"/>
      <c r="J57" s="53"/>
      <c r="K57" s="53"/>
      <c r="L57" s="53"/>
      <c r="M57" s="53"/>
      <c r="N57" s="125"/>
      <c r="O57" s="131"/>
      <c r="P57" s="125"/>
    </row>
    <row r="58" spans="2:16" ht="13.5" customHeight="1" x14ac:dyDescent="0.2">
      <c r="B58" s="53"/>
      <c r="C58" s="53"/>
      <c r="D58" s="53"/>
      <c r="E58" s="53"/>
      <c r="F58" s="53"/>
      <c r="G58" s="53"/>
      <c r="H58" s="53"/>
      <c r="J58" s="53"/>
      <c r="K58" s="53"/>
      <c r="L58" s="53"/>
      <c r="M58" s="53"/>
      <c r="N58" s="125"/>
      <c r="O58" s="131"/>
      <c r="P58" s="125"/>
    </row>
    <row r="59" spans="2:16" ht="13.5" customHeight="1" x14ac:dyDescent="0.2">
      <c r="B59" s="53"/>
      <c r="C59" s="53"/>
      <c r="D59" s="53"/>
      <c r="E59" s="53"/>
      <c r="F59" s="53"/>
      <c r="G59" s="53"/>
      <c r="H59" s="53"/>
      <c r="J59" s="53"/>
      <c r="K59" s="53"/>
      <c r="L59" s="53"/>
      <c r="M59" s="53"/>
      <c r="N59" s="125"/>
      <c r="O59" s="131"/>
      <c r="P59" s="125"/>
    </row>
    <row r="60" spans="2:16" ht="13.5" customHeight="1" x14ac:dyDescent="0.2">
      <c r="B60" s="53"/>
      <c r="C60" s="53"/>
      <c r="D60" s="53"/>
      <c r="E60" s="53"/>
      <c r="F60" s="53"/>
      <c r="G60" s="53"/>
      <c r="H60" s="53"/>
      <c r="J60" s="53"/>
      <c r="K60" s="53"/>
      <c r="L60" s="53"/>
      <c r="M60" s="53"/>
      <c r="N60" s="125"/>
      <c r="O60" s="131"/>
      <c r="P60" s="125"/>
    </row>
    <row r="61" spans="2:16" ht="13.5" customHeight="1" x14ac:dyDescent="0.2">
      <c r="B61" s="53"/>
      <c r="C61" s="53"/>
      <c r="D61" s="53"/>
      <c r="E61" s="53"/>
      <c r="F61" s="53"/>
      <c r="G61" s="53"/>
      <c r="H61" s="53"/>
      <c r="J61" s="53"/>
      <c r="K61" s="53"/>
      <c r="L61" s="53"/>
      <c r="M61" s="53"/>
      <c r="N61" s="125"/>
      <c r="O61" s="131"/>
      <c r="P61" s="125"/>
    </row>
    <row r="62" spans="2:16" ht="13.5" customHeight="1" x14ac:dyDescent="0.2">
      <c r="B62" s="53"/>
      <c r="C62" s="53"/>
      <c r="D62" s="53"/>
      <c r="E62" s="53"/>
      <c r="F62" s="53"/>
      <c r="G62" s="53"/>
      <c r="H62" s="53"/>
      <c r="J62" s="53"/>
      <c r="K62" s="53"/>
      <c r="L62" s="53"/>
      <c r="M62" s="53"/>
      <c r="N62" s="125"/>
      <c r="O62" s="131"/>
      <c r="P62" s="125"/>
    </row>
    <row r="63" spans="2:16" ht="13.5" customHeight="1" x14ac:dyDescent="0.2">
      <c r="B63" s="53"/>
      <c r="C63" s="53"/>
      <c r="D63" s="53"/>
      <c r="E63" s="53"/>
      <c r="F63" s="53"/>
      <c r="G63" s="53"/>
      <c r="H63" s="53"/>
      <c r="J63" s="53"/>
      <c r="K63" s="53"/>
      <c r="L63" s="53"/>
      <c r="M63" s="53"/>
      <c r="N63" s="125"/>
      <c r="O63" s="131"/>
      <c r="P63" s="125"/>
    </row>
    <row r="64" spans="2:16" ht="13.5" customHeight="1" x14ac:dyDescent="0.2">
      <c r="B64" s="53"/>
      <c r="C64" s="53"/>
      <c r="D64" s="53"/>
      <c r="E64" s="53"/>
      <c r="F64" s="53"/>
      <c r="G64" s="53"/>
      <c r="H64" s="53"/>
      <c r="J64" s="53"/>
      <c r="K64" s="53"/>
      <c r="L64" s="53"/>
      <c r="M64" s="53"/>
      <c r="N64" s="125"/>
      <c r="O64" s="131"/>
      <c r="P64" s="125"/>
    </row>
    <row r="65" spans="2:16" ht="13.5" customHeight="1" x14ac:dyDescent="0.2">
      <c r="B65" s="53"/>
      <c r="C65" s="53"/>
      <c r="D65" s="53"/>
      <c r="E65" s="53"/>
      <c r="F65" s="53"/>
      <c r="G65" s="53"/>
      <c r="H65" s="53"/>
      <c r="J65" s="53"/>
      <c r="K65" s="53"/>
      <c r="L65" s="53"/>
      <c r="M65" s="53"/>
      <c r="N65" s="125"/>
      <c r="O65" s="131"/>
      <c r="P65" s="125"/>
    </row>
  </sheetData>
  <autoFilter ref="B4:T38"/>
  <mergeCells count="4">
    <mergeCell ref="N3:P3"/>
    <mergeCell ref="A1:V1"/>
    <mergeCell ref="A2:V2"/>
    <mergeCell ref="A39:D39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28" zoomScaleNormal="100" workbookViewId="0">
      <selection sqref="A1:V1"/>
    </sheetView>
  </sheetViews>
  <sheetFormatPr defaultRowHeight="13.5" customHeight="1" x14ac:dyDescent="0.2"/>
  <cols>
    <col min="1" max="1" width="9.140625" style="53"/>
    <col min="2" max="2" width="10.7109375" style="50" customWidth="1"/>
    <col min="3" max="3" width="10.7109375" style="51" customWidth="1"/>
    <col min="4" max="6" width="15.7109375" style="57" customWidth="1"/>
    <col min="7" max="7" width="15.7109375" style="58" customWidth="1"/>
    <col min="8" max="8" width="11.7109375" style="51" customWidth="1"/>
    <col min="9" max="9" width="17.28515625" style="53" bestFit="1" customWidth="1"/>
    <col min="10" max="10" width="16.85546875" style="55" bestFit="1" customWidth="1"/>
    <col min="11" max="11" width="12.5703125" style="55" bestFit="1" customWidth="1"/>
    <col min="12" max="12" width="15.5703125" style="55" bestFit="1" customWidth="1"/>
    <col min="13" max="13" width="44.85546875" style="56" customWidth="1"/>
    <col min="14" max="14" width="13.85546875" style="56" customWidth="1"/>
    <col min="15" max="15" width="12.42578125" style="56" customWidth="1"/>
    <col min="16" max="16" width="17.5703125" style="56" customWidth="1"/>
    <col min="17" max="17" width="12.7109375" style="52" customWidth="1"/>
    <col min="18" max="18" width="8.7109375" style="53" customWidth="1"/>
    <col min="19" max="19" width="17.140625" style="52" customWidth="1"/>
    <col min="20" max="21" width="12.7109375" style="53" customWidth="1"/>
    <col min="22" max="22" width="10.28515625" style="51" customWidth="1"/>
    <col min="23" max="16384" width="9.140625" style="53"/>
  </cols>
  <sheetData>
    <row r="1" spans="1:22" s="122" customFormat="1" ht="13.5" customHeight="1" x14ac:dyDescent="0.25">
      <c r="A1" s="534" t="s">
        <v>452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122" customFormat="1" ht="13.5" customHeight="1" x14ac:dyDescent="0.25">
      <c r="A2" s="535" t="s">
        <v>453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s="122" customFormat="1" ht="15.75" customHeight="1" x14ac:dyDescent="0.25">
      <c r="A3" s="150"/>
      <c r="B3" s="151"/>
      <c r="C3" s="151"/>
      <c r="D3" s="152"/>
      <c r="E3" s="152"/>
      <c r="F3" s="152"/>
      <c r="G3" s="153"/>
      <c r="H3" s="151"/>
      <c r="I3" s="151"/>
      <c r="J3" s="154"/>
      <c r="K3" s="154"/>
      <c r="L3" s="154"/>
      <c r="M3" s="155"/>
      <c r="N3" s="531" t="s">
        <v>594</v>
      </c>
      <c r="O3" s="532"/>
      <c r="P3" s="533"/>
      <c r="Q3" s="156"/>
      <c r="R3" s="151"/>
      <c r="S3" s="156"/>
      <c r="T3" s="151"/>
      <c r="U3" s="151"/>
      <c r="V3" s="151"/>
    </row>
    <row r="4" spans="1:22" s="123" customFormat="1" ht="47.25" x14ac:dyDescent="0.2">
      <c r="A4" s="145" t="s">
        <v>555</v>
      </c>
      <c r="B4" s="146" t="s">
        <v>265</v>
      </c>
      <c r="C4" s="146" t="s">
        <v>451</v>
      </c>
      <c r="D4" s="147" t="s">
        <v>466</v>
      </c>
      <c r="E4" s="147" t="s">
        <v>454</v>
      </c>
      <c r="F4" s="147" t="s">
        <v>454</v>
      </c>
      <c r="G4" s="147" t="s">
        <v>454</v>
      </c>
      <c r="H4" s="148" t="s">
        <v>469</v>
      </c>
      <c r="I4" s="145" t="s">
        <v>603</v>
      </c>
      <c r="J4" s="149" t="s">
        <v>601</v>
      </c>
      <c r="K4" s="149" t="s">
        <v>263</v>
      </c>
      <c r="L4" s="149" t="s">
        <v>264</v>
      </c>
      <c r="M4" s="145" t="s">
        <v>457</v>
      </c>
      <c r="N4" s="145" t="s">
        <v>595</v>
      </c>
      <c r="O4" s="145" t="s">
        <v>596</v>
      </c>
      <c r="P4" s="145" t="s">
        <v>591</v>
      </c>
      <c r="Q4" s="145" t="s">
        <v>597</v>
      </c>
      <c r="R4" s="145" t="s">
        <v>598</v>
      </c>
      <c r="S4" s="145" t="s">
        <v>599</v>
      </c>
      <c r="T4" s="145" t="s">
        <v>456</v>
      </c>
      <c r="U4" s="147" t="s">
        <v>470</v>
      </c>
      <c r="V4" s="145" t="s">
        <v>552</v>
      </c>
    </row>
    <row r="5" spans="1:22" s="123" customFormat="1" ht="25.5" customHeight="1" x14ac:dyDescent="0.2">
      <c r="A5" s="303" t="s">
        <v>605</v>
      </c>
      <c r="B5" s="164" t="s">
        <v>1045</v>
      </c>
      <c r="C5" s="306"/>
      <c r="D5" s="313" t="s">
        <v>1046</v>
      </c>
      <c r="E5" s="313"/>
      <c r="F5" s="313"/>
      <c r="G5" s="313"/>
      <c r="H5" s="307">
        <v>41246</v>
      </c>
      <c r="I5" s="164" t="s">
        <v>1047</v>
      </c>
      <c r="J5" s="308">
        <v>264000</v>
      </c>
      <c r="K5" s="308">
        <v>211527</v>
      </c>
      <c r="L5" s="308">
        <v>162680</v>
      </c>
      <c r="M5" s="305" t="s">
        <v>1048</v>
      </c>
      <c r="N5" s="304"/>
      <c r="O5" s="305" t="s">
        <v>610</v>
      </c>
      <c r="P5" s="223"/>
      <c r="Q5" s="305" t="s">
        <v>1049</v>
      </c>
      <c r="R5" s="303" t="s">
        <v>553</v>
      </c>
      <c r="S5" s="303"/>
      <c r="T5" s="303" t="s">
        <v>511</v>
      </c>
      <c r="U5" s="303" t="s">
        <v>609</v>
      </c>
      <c r="V5" s="303"/>
    </row>
    <row r="6" spans="1:22" s="282" customFormat="1" ht="17.25" customHeight="1" x14ac:dyDescent="0.2">
      <c r="A6" s="287" t="s">
        <v>696</v>
      </c>
      <c r="B6" s="164" t="s">
        <v>1051</v>
      </c>
      <c r="C6" s="306"/>
      <c r="D6" s="313" t="s">
        <v>1050</v>
      </c>
      <c r="E6" s="313"/>
      <c r="F6" s="313"/>
      <c r="G6" s="313"/>
      <c r="H6" s="307">
        <v>41247</v>
      </c>
      <c r="I6" s="164" t="s">
        <v>1052</v>
      </c>
      <c r="J6" s="308">
        <v>249999</v>
      </c>
      <c r="K6" s="308">
        <v>0</v>
      </c>
      <c r="L6" s="308">
        <v>55297</v>
      </c>
      <c r="M6" s="312" t="s">
        <v>1053</v>
      </c>
      <c r="N6" s="304"/>
      <c r="O6" s="305" t="s">
        <v>610</v>
      </c>
      <c r="P6" s="223"/>
      <c r="Q6" s="305" t="s">
        <v>1054</v>
      </c>
      <c r="R6" s="303" t="s">
        <v>554</v>
      </c>
      <c r="S6" s="303"/>
      <c r="T6" s="303" t="s">
        <v>633</v>
      </c>
      <c r="U6" s="303" t="s">
        <v>633</v>
      </c>
      <c r="V6" s="303"/>
    </row>
    <row r="7" spans="1:22" s="282" customFormat="1" ht="17.25" customHeight="1" x14ac:dyDescent="0.2">
      <c r="A7" s="287" t="s">
        <v>696</v>
      </c>
      <c r="B7" s="164" t="s">
        <v>1055</v>
      </c>
      <c r="C7" s="306"/>
      <c r="D7" s="313" t="s">
        <v>1050</v>
      </c>
      <c r="E7" s="313"/>
      <c r="F7" s="313"/>
      <c r="G7" s="313"/>
      <c r="H7" s="307">
        <v>41230</v>
      </c>
      <c r="I7" s="164" t="s">
        <v>1056</v>
      </c>
      <c r="J7" s="308">
        <v>49213</v>
      </c>
      <c r="K7" s="308">
        <v>0</v>
      </c>
      <c r="L7" s="308">
        <v>16836</v>
      </c>
      <c r="M7" s="312" t="s">
        <v>1057</v>
      </c>
      <c r="N7" s="304"/>
      <c r="P7" s="305" t="s">
        <v>610</v>
      </c>
      <c r="Q7" s="305" t="s">
        <v>1058</v>
      </c>
      <c r="R7" s="303" t="s">
        <v>554</v>
      </c>
      <c r="S7" s="303" t="s">
        <v>1059</v>
      </c>
      <c r="T7" s="303" t="s">
        <v>633</v>
      </c>
      <c r="U7" s="303" t="s">
        <v>633</v>
      </c>
      <c r="V7" s="303"/>
    </row>
    <row r="8" spans="1:22" s="282" customFormat="1" ht="17.25" customHeight="1" x14ac:dyDescent="0.2">
      <c r="A8" s="287" t="s">
        <v>696</v>
      </c>
      <c r="B8" s="164" t="s">
        <v>1060</v>
      </c>
      <c r="C8" s="306"/>
      <c r="D8" s="313" t="s">
        <v>1061</v>
      </c>
      <c r="E8" s="313" t="s">
        <v>871</v>
      </c>
      <c r="F8" s="313" t="s">
        <v>1062</v>
      </c>
      <c r="G8" s="313" t="s">
        <v>1063</v>
      </c>
      <c r="H8" s="307">
        <v>41249</v>
      </c>
      <c r="I8" s="164" t="s">
        <v>1047</v>
      </c>
      <c r="J8" s="308">
        <v>449283</v>
      </c>
      <c r="K8" s="308">
        <v>0</v>
      </c>
      <c r="L8" s="308">
        <v>140021</v>
      </c>
      <c r="M8" s="312" t="s">
        <v>1064</v>
      </c>
      <c r="N8" s="305" t="s">
        <v>610</v>
      </c>
      <c r="Q8" s="305" t="s">
        <v>459</v>
      </c>
      <c r="R8" s="303" t="s">
        <v>554</v>
      </c>
      <c r="S8" s="303"/>
      <c r="T8" s="303" t="s">
        <v>44</v>
      </c>
      <c r="U8" s="303" t="s">
        <v>44</v>
      </c>
      <c r="V8" s="303"/>
    </row>
    <row r="9" spans="1:22" s="282" customFormat="1" ht="17.25" customHeight="1" x14ac:dyDescent="0.2">
      <c r="A9" s="287" t="s">
        <v>696</v>
      </c>
      <c r="B9" s="164" t="s">
        <v>1065</v>
      </c>
      <c r="C9" s="306"/>
      <c r="D9" s="313" t="s">
        <v>1063</v>
      </c>
      <c r="E9" s="313" t="s">
        <v>871</v>
      </c>
      <c r="F9" s="313" t="s">
        <v>1062</v>
      </c>
      <c r="G9" s="313" t="s">
        <v>1061</v>
      </c>
      <c r="H9" s="307">
        <v>41249</v>
      </c>
      <c r="I9" s="164" t="s">
        <v>1047</v>
      </c>
      <c r="J9" s="308">
        <v>449957</v>
      </c>
      <c r="K9" s="308">
        <v>0</v>
      </c>
      <c r="L9" s="308">
        <v>153933</v>
      </c>
      <c r="M9" s="312" t="s">
        <v>1066</v>
      </c>
      <c r="N9" s="305" t="s">
        <v>610</v>
      </c>
      <c r="Q9" s="305" t="s">
        <v>459</v>
      </c>
      <c r="R9" s="303" t="s">
        <v>554</v>
      </c>
      <c r="S9" s="303"/>
      <c r="T9" s="303" t="s">
        <v>44</v>
      </c>
      <c r="U9" s="303" t="s">
        <v>44</v>
      </c>
      <c r="V9" s="303"/>
    </row>
    <row r="10" spans="1:22" s="282" customFormat="1" ht="17.25" customHeight="1" x14ac:dyDescent="0.2">
      <c r="A10" s="287" t="s">
        <v>696</v>
      </c>
      <c r="B10" s="164" t="s">
        <v>1067</v>
      </c>
      <c r="C10" s="306"/>
      <c r="D10" s="313" t="s">
        <v>977</v>
      </c>
      <c r="E10" s="313"/>
      <c r="F10" s="313"/>
      <c r="G10" s="313"/>
      <c r="H10" s="307">
        <v>41250</v>
      </c>
      <c r="I10" s="164" t="s">
        <v>1047</v>
      </c>
      <c r="J10" s="308">
        <v>281066</v>
      </c>
      <c r="K10" s="308">
        <v>0</v>
      </c>
      <c r="L10" s="308">
        <v>67641</v>
      </c>
      <c r="M10" s="312" t="s">
        <v>1068</v>
      </c>
      <c r="N10" s="305" t="s">
        <v>610</v>
      </c>
      <c r="Q10" s="295" t="s">
        <v>459</v>
      </c>
      <c r="R10" s="295" t="s">
        <v>554</v>
      </c>
      <c r="T10" s="287" t="s">
        <v>15</v>
      </c>
      <c r="U10" s="287" t="s">
        <v>619</v>
      </c>
      <c r="V10" s="303"/>
    </row>
    <row r="11" spans="1:22" s="282" customFormat="1" ht="17.25" customHeight="1" x14ac:dyDescent="0.2">
      <c r="A11" s="287" t="s">
        <v>696</v>
      </c>
      <c r="B11" s="164" t="s">
        <v>1069</v>
      </c>
      <c r="C11" s="306"/>
      <c r="D11" s="313" t="s">
        <v>713</v>
      </c>
      <c r="E11" s="313"/>
      <c r="F11" s="313"/>
      <c r="G11" s="313"/>
      <c r="H11" s="307">
        <v>41250</v>
      </c>
      <c r="I11" s="164" t="s">
        <v>1047</v>
      </c>
      <c r="J11" s="308">
        <v>931687</v>
      </c>
      <c r="K11" s="308">
        <v>0</v>
      </c>
      <c r="L11" s="308">
        <v>293276</v>
      </c>
      <c r="M11" s="312" t="s">
        <v>1070</v>
      </c>
      <c r="N11" s="305" t="s">
        <v>610</v>
      </c>
      <c r="Q11" s="305" t="s">
        <v>1071</v>
      </c>
      <c r="R11" s="295" t="s">
        <v>554</v>
      </c>
      <c r="S11" s="303"/>
      <c r="T11" s="287" t="s">
        <v>558</v>
      </c>
      <c r="U11" s="287" t="s">
        <v>815</v>
      </c>
      <c r="V11" s="303"/>
    </row>
    <row r="12" spans="1:22" s="282" customFormat="1" ht="17.25" customHeight="1" x14ac:dyDescent="0.2">
      <c r="A12" s="303" t="s">
        <v>605</v>
      </c>
      <c r="B12" s="164" t="s">
        <v>1072</v>
      </c>
      <c r="C12" s="306"/>
      <c r="D12" s="313" t="s">
        <v>1073</v>
      </c>
      <c r="E12" s="313"/>
      <c r="F12" s="313"/>
      <c r="G12" s="313"/>
      <c r="H12" s="307">
        <v>41253</v>
      </c>
      <c r="I12" s="164" t="s">
        <v>1047</v>
      </c>
      <c r="J12" s="308">
        <v>249643</v>
      </c>
      <c r="K12" s="308">
        <v>83666</v>
      </c>
      <c r="L12" s="308">
        <v>114027</v>
      </c>
      <c r="M12" s="312" t="s">
        <v>1075</v>
      </c>
      <c r="N12" s="305"/>
      <c r="O12" s="287" t="s">
        <v>610</v>
      </c>
      <c r="Q12" s="305" t="s">
        <v>1074</v>
      </c>
      <c r="R12" s="295" t="s">
        <v>554</v>
      </c>
      <c r="S12" s="303"/>
      <c r="T12" s="303" t="s">
        <v>511</v>
      </c>
      <c r="U12" s="303" t="s">
        <v>609</v>
      </c>
      <c r="V12" s="303" t="s">
        <v>993</v>
      </c>
    </row>
    <row r="13" spans="1:22" s="282" customFormat="1" ht="17.25" customHeight="1" x14ac:dyDescent="0.2">
      <c r="A13" s="287" t="s">
        <v>696</v>
      </c>
      <c r="B13" s="164" t="s">
        <v>1076</v>
      </c>
      <c r="C13" s="306"/>
      <c r="D13" s="313" t="s">
        <v>1096</v>
      </c>
      <c r="E13" s="313" t="s">
        <v>1095</v>
      </c>
      <c r="F13" s="313"/>
      <c r="G13" s="313"/>
      <c r="H13" s="307">
        <v>41253</v>
      </c>
      <c r="I13" s="164" t="s">
        <v>1052</v>
      </c>
      <c r="J13" s="308">
        <v>185566</v>
      </c>
      <c r="K13" s="308">
        <v>0</v>
      </c>
      <c r="L13" s="308">
        <v>63483</v>
      </c>
      <c r="M13" s="312" t="s">
        <v>1088</v>
      </c>
      <c r="N13" s="305"/>
      <c r="O13" s="287" t="s">
        <v>610</v>
      </c>
      <c r="Q13" s="295" t="s">
        <v>70</v>
      </c>
      <c r="R13" s="295" t="s">
        <v>554</v>
      </c>
      <c r="S13" s="278"/>
      <c r="T13" s="292" t="s">
        <v>608</v>
      </c>
      <c r="U13" s="293" t="s">
        <v>609</v>
      </c>
      <c r="V13" s="303"/>
    </row>
    <row r="14" spans="1:22" s="282" customFormat="1" ht="17.25" customHeight="1" x14ac:dyDescent="0.2">
      <c r="A14" s="287" t="s">
        <v>696</v>
      </c>
      <c r="B14" s="164" t="s">
        <v>1077</v>
      </c>
      <c r="C14" s="306"/>
      <c r="D14" s="313" t="s">
        <v>954</v>
      </c>
      <c r="E14" s="313"/>
      <c r="F14" s="313"/>
      <c r="G14" s="313"/>
      <c r="H14" s="307">
        <v>41253</v>
      </c>
      <c r="I14" s="164" t="s">
        <v>1047</v>
      </c>
      <c r="J14" s="308">
        <v>866506</v>
      </c>
      <c r="K14" s="308">
        <v>0</v>
      </c>
      <c r="L14" s="308">
        <v>250122</v>
      </c>
      <c r="M14" s="312" t="s">
        <v>1089</v>
      </c>
      <c r="O14" s="305" t="s">
        <v>610</v>
      </c>
      <c r="Q14" s="295" t="s">
        <v>70</v>
      </c>
      <c r="R14" s="295" t="s">
        <v>554</v>
      </c>
      <c r="S14" s="303"/>
      <c r="T14" s="292" t="s">
        <v>460</v>
      </c>
      <c r="U14" s="293" t="s">
        <v>609</v>
      </c>
      <c r="V14" s="303"/>
    </row>
    <row r="15" spans="1:22" s="282" customFormat="1" ht="17.25" customHeight="1" x14ac:dyDescent="0.2">
      <c r="A15" s="287" t="s">
        <v>696</v>
      </c>
      <c r="B15" s="164" t="s">
        <v>1078</v>
      </c>
      <c r="C15" s="306"/>
      <c r="D15" s="313" t="s">
        <v>750</v>
      </c>
      <c r="E15" s="313"/>
      <c r="F15" s="313"/>
      <c r="G15" s="313"/>
      <c r="H15" s="307">
        <v>41253</v>
      </c>
      <c r="I15" s="164" t="s">
        <v>1047</v>
      </c>
      <c r="J15" s="308">
        <v>591966</v>
      </c>
      <c r="K15" s="308">
        <v>88333</v>
      </c>
      <c r="L15" s="308">
        <v>109364</v>
      </c>
      <c r="M15" s="312" t="s">
        <v>1090</v>
      </c>
      <c r="N15" s="305"/>
      <c r="O15" s="305" t="s">
        <v>610</v>
      </c>
      <c r="Q15" s="305" t="s">
        <v>1091</v>
      </c>
      <c r="R15" s="295" t="s">
        <v>13</v>
      </c>
      <c r="S15" s="303"/>
      <c r="T15" s="292" t="s">
        <v>608</v>
      </c>
      <c r="U15" s="293" t="s">
        <v>609</v>
      </c>
      <c r="V15" s="303"/>
    </row>
    <row r="16" spans="1:22" s="282" customFormat="1" ht="17.25" customHeight="1" x14ac:dyDescent="0.2">
      <c r="A16" s="287" t="s">
        <v>696</v>
      </c>
      <c r="B16" s="164" t="s">
        <v>1079</v>
      </c>
      <c r="C16" s="306"/>
      <c r="D16" s="313" t="s">
        <v>613</v>
      </c>
      <c r="E16" s="313"/>
      <c r="F16" s="313"/>
      <c r="G16" s="313"/>
      <c r="H16" s="307">
        <v>41253</v>
      </c>
      <c r="I16" s="164" t="s">
        <v>1052</v>
      </c>
      <c r="J16" s="308">
        <v>199008</v>
      </c>
      <c r="K16" s="308">
        <v>66821</v>
      </c>
      <c r="L16" s="308">
        <v>82731</v>
      </c>
      <c r="M16" s="312" t="s">
        <v>1092</v>
      </c>
      <c r="N16" s="305" t="s">
        <v>610</v>
      </c>
      <c r="Q16" s="305" t="s">
        <v>1091</v>
      </c>
      <c r="R16" s="295" t="s">
        <v>13</v>
      </c>
      <c r="S16" s="303"/>
      <c r="T16" s="292" t="s">
        <v>608</v>
      </c>
      <c r="U16" s="293" t="s">
        <v>609</v>
      </c>
      <c r="V16" s="303"/>
    </row>
    <row r="17" spans="1:22" s="282" customFormat="1" ht="17.25" customHeight="1" x14ac:dyDescent="0.2">
      <c r="A17" s="287" t="s">
        <v>696</v>
      </c>
      <c r="B17" s="314" t="s">
        <v>1080</v>
      </c>
      <c r="C17" s="306"/>
      <c r="D17" s="313" t="s">
        <v>891</v>
      </c>
      <c r="E17" s="313"/>
      <c r="F17" s="313"/>
      <c r="G17" s="313"/>
      <c r="H17" s="307">
        <v>41253</v>
      </c>
      <c r="I17" s="164" t="s">
        <v>1047</v>
      </c>
      <c r="J17" s="308">
        <v>597166</v>
      </c>
      <c r="K17" s="308">
        <v>0</v>
      </c>
      <c r="L17" s="308">
        <v>54287</v>
      </c>
      <c r="M17" s="312" t="s">
        <v>1098</v>
      </c>
      <c r="N17" s="305"/>
      <c r="O17" s="305" t="s">
        <v>610</v>
      </c>
      <c r="Q17" s="305" t="s">
        <v>1091</v>
      </c>
      <c r="R17" s="295" t="s">
        <v>13</v>
      </c>
      <c r="S17" s="303"/>
      <c r="T17" s="292" t="s">
        <v>608</v>
      </c>
      <c r="U17" s="293" t="s">
        <v>609</v>
      </c>
      <c r="V17" s="303"/>
    </row>
    <row r="18" spans="1:22" s="282" customFormat="1" ht="17.25" customHeight="1" x14ac:dyDescent="0.2">
      <c r="A18" s="287" t="s">
        <v>696</v>
      </c>
      <c r="B18" s="314" t="s">
        <v>1081</v>
      </c>
      <c r="C18" s="306"/>
      <c r="D18" s="313" t="s">
        <v>1094</v>
      </c>
      <c r="E18" s="313" t="s">
        <v>1097</v>
      </c>
      <c r="F18" s="313"/>
      <c r="G18" s="313"/>
      <c r="H18" s="307">
        <v>41253</v>
      </c>
      <c r="I18" s="164" t="s">
        <v>1052</v>
      </c>
      <c r="J18" s="308">
        <v>59999</v>
      </c>
      <c r="K18" s="308">
        <v>31200</v>
      </c>
      <c r="L18" s="308">
        <v>31200</v>
      </c>
      <c r="M18" s="312" t="s">
        <v>1093</v>
      </c>
      <c r="N18" s="305"/>
      <c r="O18" s="305" t="s">
        <v>610</v>
      </c>
      <c r="Q18" s="305" t="s">
        <v>1091</v>
      </c>
      <c r="R18" s="295" t="s">
        <v>13</v>
      </c>
      <c r="S18" s="303"/>
      <c r="T18" s="292" t="s">
        <v>608</v>
      </c>
      <c r="U18" s="293" t="s">
        <v>609</v>
      </c>
      <c r="V18" s="303"/>
    </row>
    <row r="19" spans="1:22" s="282" customFormat="1" ht="17.25" customHeight="1" x14ac:dyDescent="0.2">
      <c r="A19" s="287" t="s">
        <v>696</v>
      </c>
      <c r="B19" s="314" t="s">
        <v>1082</v>
      </c>
      <c r="C19" s="306"/>
      <c r="D19" s="313" t="s">
        <v>1083</v>
      </c>
      <c r="E19" s="282" t="s">
        <v>1111</v>
      </c>
      <c r="F19" s="313" t="s">
        <v>1105</v>
      </c>
      <c r="G19" s="313" t="s">
        <v>1112</v>
      </c>
      <c r="H19" s="307">
        <v>41257</v>
      </c>
      <c r="I19" s="164" t="s">
        <v>1047</v>
      </c>
      <c r="J19" s="308">
        <v>499854</v>
      </c>
      <c r="K19" s="308">
        <v>0</v>
      </c>
      <c r="L19" s="308">
        <v>141805</v>
      </c>
      <c r="M19" s="312" t="s">
        <v>1113</v>
      </c>
      <c r="N19" s="305"/>
      <c r="P19" s="305" t="s">
        <v>610</v>
      </c>
      <c r="Q19" s="295" t="s">
        <v>459</v>
      </c>
      <c r="R19" s="295" t="s">
        <v>554</v>
      </c>
      <c r="S19" s="303"/>
      <c r="T19" s="287" t="s">
        <v>121</v>
      </c>
      <c r="U19" s="287" t="s">
        <v>121</v>
      </c>
      <c r="V19" s="303"/>
    </row>
    <row r="20" spans="1:22" s="282" customFormat="1" ht="17.25" customHeight="1" x14ac:dyDescent="0.2">
      <c r="A20" s="287" t="s">
        <v>696</v>
      </c>
      <c r="B20" s="314" t="s">
        <v>1084</v>
      </c>
      <c r="C20" s="306"/>
      <c r="D20" s="313" t="s">
        <v>880</v>
      </c>
      <c r="E20" s="313"/>
      <c r="F20" s="313"/>
      <c r="G20" s="313"/>
      <c r="H20" s="307">
        <v>41254</v>
      </c>
      <c r="I20" s="164" t="s">
        <v>1047</v>
      </c>
      <c r="J20" s="308">
        <v>354751</v>
      </c>
      <c r="K20" s="308">
        <v>0</v>
      </c>
      <c r="L20" s="308">
        <v>102829</v>
      </c>
      <c r="M20" s="312" t="s">
        <v>1102</v>
      </c>
      <c r="N20" s="305" t="s">
        <v>610</v>
      </c>
      <c r="Q20" s="295" t="s">
        <v>459</v>
      </c>
      <c r="R20" s="295" t="s">
        <v>554</v>
      </c>
      <c r="S20" s="303" t="s">
        <v>1103</v>
      </c>
      <c r="T20" s="287" t="s">
        <v>1104</v>
      </c>
      <c r="U20" s="287" t="s">
        <v>619</v>
      </c>
      <c r="V20" s="303" t="s">
        <v>993</v>
      </c>
    </row>
    <row r="21" spans="1:22" s="282" customFormat="1" ht="21" customHeight="1" x14ac:dyDescent="0.2">
      <c r="A21" s="287" t="s">
        <v>696</v>
      </c>
      <c r="B21" s="164" t="s">
        <v>1085</v>
      </c>
      <c r="C21" s="306"/>
      <c r="D21" s="313" t="s">
        <v>1086</v>
      </c>
      <c r="E21" s="313"/>
      <c r="F21" s="313"/>
      <c r="G21" s="313"/>
      <c r="H21" s="307">
        <v>41253</v>
      </c>
      <c r="I21" s="164" t="s">
        <v>1047</v>
      </c>
      <c r="J21" s="308">
        <v>149340</v>
      </c>
      <c r="K21" s="308">
        <v>0</v>
      </c>
      <c r="L21" s="308">
        <v>51090</v>
      </c>
      <c r="M21" s="312" t="s">
        <v>1087</v>
      </c>
      <c r="N21" s="305" t="s">
        <v>610</v>
      </c>
      <c r="Q21" s="295" t="s">
        <v>459</v>
      </c>
      <c r="R21" s="295" t="s">
        <v>554</v>
      </c>
      <c r="T21" s="287" t="s">
        <v>15</v>
      </c>
      <c r="U21" s="287" t="s">
        <v>619</v>
      </c>
      <c r="V21" s="303"/>
    </row>
    <row r="22" spans="1:22" s="282" customFormat="1" ht="17.25" customHeight="1" x14ac:dyDescent="0.2">
      <c r="A22" s="303" t="s">
        <v>605</v>
      </c>
      <c r="B22" s="164" t="s">
        <v>1101</v>
      </c>
      <c r="C22" s="306">
        <v>995930</v>
      </c>
      <c r="D22" s="313" t="s">
        <v>613</v>
      </c>
      <c r="E22" s="313"/>
      <c r="F22" s="313"/>
      <c r="G22" s="313"/>
      <c r="H22" s="307">
        <v>41197</v>
      </c>
      <c r="I22" s="164" t="s">
        <v>1047</v>
      </c>
      <c r="J22" s="308">
        <v>10000</v>
      </c>
      <c r="K22" s="308">
        <v>5200</v>
      </c>
      <c r="L22" s="308">
        <v>0</v>
      </c>
      <c r="M22" s="316" t="s">
        <v>1100</v>
      </c>
      <c r="N22" s="305" t="s">
        <v>610</v>
      </c>
      <c r="O22" s="287"/>
      <c r="Q22" s="305" t="s">
        <v>1099</v>
      </c>
      <c r="R22" s="295" t="s">
        <v>553</v>
      </c>
      <c r="S22" s="303"/>
      <c r="T22" s="292" t="s">
        <v>608</v>
      </c>
      <c r="U22" s="293" t="s">
        <v>609</v>
      </c>
      <c r="V22" s="303"/>
    </row>
    <row r="23" spans="1:22" s="282" customFormat="1" ht="17.25" customHeight="1" x14ac:dyDescent="0.2">
      <c r="A23" s="287" t="s">
        <v>696</v>
      </c>
      <c r="B23" s="164" t="s">
        <v>1106</v>
      </c>
      <c r="C23" s="306"/>
      <c r="D23" s="313" t="s">
        <v>1107</v>
      </c>
      <c r="E23" s="313"/>
      <c r="F23" s="313"/>
      <c r="G23" s="313"/>
      <c r="H23" s="307">
        <v>41257</v>
      </c>
      <c r="I23" s="164" t="s">
        <v>1047</v>
      </c>
      <c r="J23" s="308">
        <v>489074</v>
      </c>
      <c r="K23" s="308">
        <v>0</v>
      </c>
      <c r="L23" s="308">
        <v>150342</v>
      </c>
      <c r="M23" s="312" t="s">
        <v>1108</v>
      </c>
      <c r="N23" s="305"/>
      <c r="O23" s="305" t="s">
        <v>610</v>
      </c>
      <c r="Q23" s="295" t="s">
        <v>459</v>
      </c>
      <c r="R23" s="295" t="s">
        <v>554</v>
      </c>
      <c r="S23" s="303"/>
      <c r="T23" s="292" t="s">
        <v>460</v>
      </c>
      <c r="U23" s="293" t="s">
        <v>609</v>
      </c>
      <c r="V23" s="303" t="s">
        <v>993</v>
      </c>
    </row>
    <row r="24" spans="1:22" s="282" customFormat="1" ht="17.25" customHeight="1" x14ac:dyDescent="0.2">
      <c r="A24" s="287" t="s">
        <v>696</v>
      </c>
      <c r="B24" s="164" t="s">
        <v>1109</v>
      </c>
      <c r="C24" s="306"/>
      <c r="D24" s="313" t="s">
        <v>788</v>
      </c>
      <c r="E24" s="313"/>
      <c r="F24" s="313"/>
      <c r="G24" s="313"/>
      <c r="H24" s="307">
        <v>41257</v>
      </c>
      <c r="I24" s="164" t="s">
        <v>1047</v>
      </c>
      <c r="J24" s="308">
        <v>469164</v>
      </c>
      <c r="K24" s="308">
        <v>0</v>
      </c>
      <c r="L24" s="308">
        <v>115184</v>
      </c>
      <c r="M24" s="315" t="s">
        <v>1110</v>
      </c>
      <c r="N24" s="305"/>
      <c r="O24" s="305" t="s">
        <v>610</v>
      </c>
      <c r="Q24" s="295" t="s">
        <v>459</v>
      </c>
      <c r="R24" s="295" t="s">
        <v>554</v>
      </c>
      <c r="S24" s="303"/>
      <c r="T24" s="292" t="s">
        <v>460</v>
      </c>
      <c r="U24" s="293" t="s">
        <v>609</v>
      </c>
      <c r="V24" s="303"/>
    </row>
    <row r="25" spans="1:22" s="282" customFormat="1" ht="17.25" customHeight="1" x14ac:dyDescent="0.2">
      <c r="A25" s="287" t="s">
        <v>696</v>
      </c>
      <c r="B25" s="164" t="s">
        <v>1114</v>
      </c>
      <c r="C25" s="306"/>
      <c r="D25" s="313" t="s">
        <v>909</v>
      </c>
      <c r="E25" s="313"/>
      <c r="F25" s="313"/>
      <c r="G25" s="313"/>
      <c r="H25" s="307">
        <v>41257</v>
      </c>
      <c r="I25" s="164" t="s">
        <v>1047</v>
      </c>
      <c r="J25" s="308">
        <v>249999</v>
      </c>
      <c r="K25" s="308">
        <v>0</v>
      </c>
      <c r="L25" s="308">
        <v>58723</v>
      </c>
      <c r="M25" s="315" t="s">
        <v>1115</v>
      </c>
      <c r="N25" s="305" t="s">
        <v>610</v>
      </c>
      <c r="O25" s="305"/>
      <c r="Q25" s="295" t="s">
        <v>459</v>
      </c>
      <c r="R25" s="295" t="s">
        <v>554</v>
      </c>
      <c r="S25" s="303"/>
      <c r="T25" s="292" t="s">
        <v>460</v>
      </c>
      <c r="U25" s="293" t="s">
        <v>609</v>
      </c>
      <c r="V25" s="303"/>
    </row>
    <row r="26" spans="1:22" s="282" customFormat="1" ht="17.25" customHeight="1" x14ac:dyDescent="0.2">
      <c r="A26" s="287" t="s">
        <v>696</v>
      </c>
      <c r="B26" s="164" t="s">
        <v>1116</v>
      </c>
      <c r="C26" s="306"/>
      <c r="D26" s="313" t="s">
        <v>625</v>
      </c>
      <c r="E26" s="313"/>
      <c r="F26" s="313"/>
      <c r="G26" s="313"/>
      <c r="H26" s="307">
        <v>41260</v>
      </c>
      <c r="I26" s="164" t="s">
        <v>1047</v>
      </c>
      <c r="J26" s="308">
        <v>499932</v>
      </c>
      <c r="K26" s="308">
        <v>0</v>
      </c>
      <c r="L26" s="308">
        <v>134339</v>
      </c>
      <c r="M26" s="317" t="s">
        <v>1142</v>
      </c>
      <c r="N26" s="305"/>
      <c r="O26" s="305" t="s">
        <v>610</v>
      </c>
      <c r="Q26" s="295" t="s">
        <v>459</v>
      </c>
      <c r="R26" s="295" t="s">
        <v>554</v>
      </c>
      <c r="S26" s="303"/>
      <c r="T26" s="292" t="s">
        <v>460</v>
      </c>
      <c r="U26" s="293" t="s">
        <v>609</v>
      </c>
      <c r="V26" s="303"/>
    </row>
    <row r="27" spans="1:22" s="282" customFormat="1" ht="17.25" customHeight="1" x14ac:dyDescent="0.2">
      <c r="A27" s="287" t="s">
        <v>696</v>
      </c>
      <c r="B27" s="164" t="s">
        <v>1117</v>
      </c>
      <c r="C27" s="306"/>
      <c r="D27" s="313" t="s">
        <v>1086</v>
      </c>
      <c r="E27" s="313"/>
      <c r="F27" s="313"/>
      <c r="G27" s="313"/>
      <c r="H27" s="307">
        <v>41260</v>
      </c>
      <c r="I27" s="164" t="s">
        <v>1047</v>
      </c>
      <c r="J27" s="308">
        <v>299072</v>
      </c>
      <c r="K27" s="308">
        <v>0</v>
      </c>
      <c r="L27" s="308">
        <v>82771</v>
      </c>
      <c r="M27" s="315" t="s">
        <v>1143</v>
      </c>
      <c r="N27" s="305" t="s">
        <v>610</v>
      </c>
      <c r="O27" s="305"/>
      <c r="Q27" s="295" t="s">
        <v>459</v>
      </c>
      <c r="R27" s="295" t="s">
        <v>554</v>
      </c>
      <c r="T27" s="287" t="s">
        <v>15</v>
      </c>
      <c r="U27" s="287" t="s">
        <v>619</v>
      </c>
      <c r="V27" s="303"/>
    </row>
    <row r="28" spans="1:22" s="282" customFormat="1" ht="17.25" customHeight="1" x14ac:dyDescent="0.2">
      <c r="A28" s="287" t="s">
        <v>696</v>
      </c>
      <c r="B28" s="164" t="s">
        <v>1118</v>
      </c>
      <c r="C28" s="306"/>
      <c r="D28" s="313" t="s">
        <v>1126</v>
      </c>
      <c r="E28" s="313"/>
      <c r="F28" s="313"/>
      <c r="G28" s="313"/>
      <c r="H28" s="307">
        <v>41260</v>
      </c>
      <c r="I28" s="164" t="s">
        <v>1047</v>
      </c>
      <c r="J28" s="308">
        <v>499896</v>
      </c>
      <c r="K28" s="308">
        <v>0</v>
      </c>
      <c r="L28" s="308">
        <v>133926</v>
      </c>
      <c r="M28" s="315" t="s">
        <v>1144</v>
      </c>
      <c r="N28" s="305"/>
      <c r="O28" s="305" t="s">
        <v>610</v>
      </c>
      <c r="Q28" s="295" t="s">
        <v>459</v>
      </c>
      <c r="R28" s="295" t="s">
        <v>554</v>
      </c>
      <c r="S28" s="303"/>
      <c r="T28" s="292" t="s">
        <v>462</v>
      </c>
      <c r="U28" s="292" t="s">
        <v>623</v>
      </c>
      <c r="V28" s="303"/>
    </row>
    <row r="29" spans="1:22" s="282" customFormat="1" ht="17.25" customHeight="1" x14ac:dyDescent="0.2">
      <c r="A29" s="287" t="s">
        <v>696</v>
      </c>
      <c r="B29" s="164" t="s">
        <v>1119</v>
      </c>
      <c r="C29" s="306"/>
      <c r="D29" s="313" t="s">
        <v>907</v>
      </c>
      <c r="E29" s="313"/>
      <c r="F29" s="313"/>
      <c r="G29" s="313"/>
      <c r="H29" s="307">
        <v>41260</v>
      </c>
      <c r="I29" s="164" t="s">
        <v>1047</v>
      </c>
      <c r="J29" s="308">
        <v>249703</v>
      </c>
      <c r="K29" s="308">
        <v>0</v>
      </c>
      <c r="L29" s="308">
        <v>66766</v>
      </c>
      <c r="M29" s="315" t="s">
        <v>1145</v>
      </c>
      <c r="N29" s="305" t="s">
        <v>610</v>
      </c>
      <c r="O29" s="305"/>
      <c r="Q29" s="295" t="s">
        <v>459</v>
      </c>
      <c r="R29" s="295" t="s">
        <v>554</v>
      </c>
      <c r="S29" s="303"/>
      <c r="T29" s="292" t="s">
        <v>462</v>
      </c>
      <c r="U29" s="292" t="s">
        <v>623</v>
      </c>
      <c r="V29" s="303"/>
    </row>
    <row r="30" spans="1:22" s="282" customFormat="1" ht="17.25" customHeight="1" x14ac:dyDescent="0.2">
      <c r="A30" s="287" t="s">
        <v>696</v>
      </c>
      <c r="B30" s="164" t="s">
        <v>1120</v>
      </c>
      <c r="C30" s="306"/>
      <c r="D30" s="312" t="s">
        <v>621</v>
      </c>
      <c r="E30" s="312"/>
      <c r="F30" s="312"/>
      <c r="G30" s="312"/>
      <c r="H30" s="307">
        <v>41260</v>
      </c>
      <c r="I30" s="164" t="s">
        <v>1047</v>
      </c>
      <c r="J30" s="308">
        <v>160744</v>
      </c>
      <c r="K30" s="308">
        <v>0</v>
      </c>
      <c r="L30" s="308">
        <v>37734</v>
      </c>
      <c r="M30" s="315" t="s">
        <v>1133</v>
      </c>
      <c r="N30" s="305"/>
      <c r="O30" s="305" t="s">
        <v>610</v>
      </c>
      <c r="Q30" s="295" t="s">
        <v>459</v>
      </c>
      <c r="R30" s="295" t="s">
        <v>554</v>
      </c>
      <c r="S30" s="303"/>
      <c r="T30" s="292" t="s">
        <v>462</v>
      </c>
      <c r="U30" s="292" t="s">
        <v>623</v>
      </c>
      <c r="V30" s="303"/>
    </row>
    <row r="31" spans="1:22" s="282" customFormat="1" ht="17.25" customHeight="1" x14ac:dyDescent="0.2">
      <c r="A31" s="287" t="s">
        <v>696</v>
      </c>
      <c r="B31" s="164" t="s">
        <v>1121</v>
      </c>
      <c r="C31" s="306"/>
      <c r="D31" s="312" t="s">
        <v>1127</v>
      </c>
      <c r="E31" s="312"/>
      <c r="F31" s="312"/>
      <c r="G31" s="312"/>
      <c r="H31" s="307">
        <v>41260</v>
      </c>
      <c r="I31" s="164" t="s">
        <v>1047</v>
      </c>
      <c r="J31" s="308">
        <v>249829</v>
      </c>
      <c r="K31" s="308">
        <v>0</v>
      </c>
      <c r="L31" s="308">
        <v>68495</v>
      </c>
      <c r="M31" s="315" t="s">
        <v>1134</v>
      </c>
      <c r="N31" s="305"/>
      <c r="O31" s="305" t="s">
        <v>610</v>
      </c>
      <c r="Q31" s="295" t="s">
        <v>459</v>
      </c>
      <c r="R31" s="295" t="s">
        <v>554</v>
      </c>
      <c r="S31" s="303"/>
      <c r="T31" s="292" t="s">
        <v>460</v>
      </c>
      <c r="U31" s="292" t="s">
        <v>609</v>
      </c>
      <c r="V31" s="303"/>
    </row>
    <row r="32" spans="1:22" s="282" customFormat="1" ht="17.25" customHeight="1" x14ac:dyDescent="0.2">
      <c r="A32" s="287" t="s">
        <v>696</v>
      </c>
      <c r="B32" s="164" t="s">
        <v>1122</v>
      </c>
      <c r="C32" s="306"/>
      <c r="D32" s="313" t="s">
        <v>1128</v>
      </c>
      <c r="E32" s="313"/>
      <c r="F32" s="313"/>
      <c r="G32" s="313"/>
      <c r="H32" s="307">
        <v>41260</v>
      </c>
      <c r="I32" s="164" t="s">
        <v>1047</v>
      </c>
      <c r="J32" s="308">
        <v>293119</v>
      </c>
      <c r="K32" s="308">
        <v>0</v>
      </c>
      <c r="L32" s="308">
        <v>79366</v>
      </c>
      <c r="M32" s="315" t="s">
        <v>1146</v>
      </c>
      <c r="N32" s="305"/>
      <c r="O32" s="305" t="s">
        <v>610</v>
      </c>
      <c r="Q32" s="295" t="s">
        <v>459</v>
      </c>
      <c r="R32" s="295" t="s">
        <v>554</v>
      </c>
      <c r="T32" s="287" t="s">
        <v>15</v>
      </c>
      <c r="U32" s="287" t="s">
        <v>619</v>
      </c>
      <c r="V32" s="303"/>
    </row>
    <row r="33" spans="1:22" s="282" customFormat="1" ht="17.25" customHeight="1" x14ac:dyDescent="0.2">
      <c r="A33" s="287" t="s">
        <v>696</v>
      </c>
      <c r="B33" s="164" t="s">
        <v>1123</v>
      </c>
      <c r="C33" s="306"/>
      <c r="D33" s="313" t="s">
        <v>825</v>
      </c>
      <c r="E33" s="313"/>
      <c r="F33" s="313"/>
      <c r="G33" s="313"/>
      <c r="H33" s="307">
        <v>41260</v>
      </c>
      <c r="I33" s="164" t="s">
        <v>1047</v>
      </c>
      <c r="J33" s="308">
        <v>549265</v>
      </c>
      <c r="K33" s="308">
        <v>110737</v>
      </c>
      <c r="L33" s="308">
        <v>147648</v>
      </c>
      <c r="M33" s="315" t="s">
        <v>1147</v>
      </c>
      <c r="N33" s="305"/>
      <c r="O33" s="305" t="s">
        <v>610</v>
      </c>
      <c r="Q33" s="295" t="s">
        <v>459</v>
      </c>
      <c r="R33" s="287" t="s">
        <v>554</v>
      </c>
      <c r="S33" s="278"/>
      <c r="T33" s="287" t="s">
        <v>573</v>
      </c>
      <c r="U33" s="287" t="s">
        <v>619</v>
      </c>
      <c r="V33" s="335" t="s">
        <v>993</v>
      </c>
    </row>
    <row r="34" spans="1:22" s="282" customFormat="1" ht="17.25" customHeight="1" x14ac:dyDescent="0.2">
      <c r="A34" s="287" t="s">
        <v>696</v>
      </c>
      <c r="B34" s="164" t="s">
        <v>1124</v>
      </c>
      <c r="C34" s="306"/>
      <c r="D34" s="312" t="s">
        <v>658</v>
      </c>
      <c r="E34" s="312"/>
      <c r="F34" s="312"/>
      <c r="G34" s="312"/>
      <c r="H34" s="307">
        <v>41261</v>
      </c>
      <c r="I34" s="164" t="s">
        <v>1052</v>
      </c>
      <c r="J34" s="308">
        <v>150000</v>
      </c>
      <c r="K34" s="308">
        <v>34851</v>
      </c>
      <c r="L34" s="308">
        <v>49947</v>
      </c>
      <c r="M34" s="315" t="s">
        <v>1148</v>
      </c>
      <c r="N34" s="305" t="s">
        <v>610</v>
      </c>
      <c r="O34" s="305"/>
      <c r="Q34" s="295" t="s">
        <v>459</v>
      </c>
      <c r="R34" s="295" t="s">
        <v>554</v>
      </c>
      <c r="T34" s="287" t="s">
        <v>22</v>
      </c>
      <c r="U34" s="287" t="s">
        <v>619</v>
      </c>
      <c r="V34" s="303"/>
    </row>
    <row r="35" spans="1:22" s="282" customFormat="1" ht="17.25" customHeight="1" x14ac:dyDescent="0.2">
      <c r="A35" s="287" t="s">
        <v>696</v>
      </c>
      <c r="B35" s="164" t="s">
        <v>1125</v>
      </c>
      <c r="C35" s="306"/>
      <c r="D35" s="312" t="s">
        <v>1129</v>
      </c>
      <c r="E35" s="312"/>
      <c r="F35" s="312"/>
      <c r="G35" s="312"/>
      <c r="H35" s="307">
        <v>41260</v>
      </c>
      <c r="I35" s="164" t="s">
        <v>1047</v>
      </c>
      <c r="J35" s="308">
        <v>202535</v>
      </c>
      <c r="K35" s="308">
        <v>0</v>
      </c>
      <c r="L35" s="308">
        <v>61950</v>
      </c>
      <c r="M35" s="315" t="s">
        <v>1132</v>
      </c>
      <c r="N35" s="305" t="s">
        <v>610</v>
      </c>
      <c r="O35" s="305"/>
      <c r="Q35" s="295" t="s">
        <v>459</v>
      </c>
      <c r="R35" s="295" t="s">
        <v>554</v>
      </c>
      <c r="S35" s="303"/>
      <c r="T35" s="292" t="s">
        <v>462</v>
      </c>
      <c r="U35" s="292" t="s">
        <v>623</v>
      </c>
      <c r="V35" s="303"/>
    </row>
    <row r="36" spans="1:22" s="282" customFormat="1" ht="17.25" customHeight="1" x14ac:dyDescent="0.2">
      <c r="A36" s="287" t="s">
        <v>696</v>
      </c>
      <c r="B36" s="164" t="s">
        <v>1130</v>
      </c>
      <c r="C36" s="306"/>
      <c r="D36" s="313" t="s">
        <v>1131</v>
      </c>
      <c r="E36" s="313"/>
      <c r="F36" s="313"/>
      <c r="G36" s="313"/>
      <c r="H36" s="307">
        <v>41260</v>
      </c>
      <c r="I36" s="164" t="s">
        <v>1047</v>
      </c>
      <c r="J36" s="308">
        <v>252525</v>
      </c>
      <c r="K36" s="308">
        <v>0</v>
      </c>
      <c r="L36" s="308">
        <v>66163</v>
      </c>
      <c r="M36" s="315" t="s">
        <v>1149</v>
      </c>
      <c r="N36" s="305" t="s">
        <v>610</v>
      </c>
      <c r="O36" s="305"/>
      <c r="Q36" s="295" t="s">
        <v>459</v>
      </c>
      <c r="R36" s="295" t="s">
        <v>554</v>
      </c>
      <c r="T36" s="287" t="s">
        <v>15</v>
      </c>
      <c r="U36" s="287" t="s">
        <v>619</v>
      </c>
      <c r="V36" s="303"/>
    </row>
    <row r="37" spans="1:22" s="282" customFormat="1" ht="21" customHeight="1" x14ac:dyDescent="0.2">
      <c r="A37" s="287" t="s">
        <v>696</v>
      </c>
      <c r="B37" s="164" t="s">
        <v>1135</v>
      </c>
      <c r="C37" s="306"/>
      <c r="D37" s="312" t="s">
        <v>1136</v>
      </c>
      <c r="E37" s="312"/>
      <c r="F37" s="312"/>
      <c r="G37" s="312"/>
      <c r="H37" s="307">
        <v>41260</v>
      </c>
      <c r="I37" s="164" t="s">
        <v>1047</v>
      </c>
      <c r="J37" s="308">
        <v>324881</v>
      </c>
      <c r="K37" s="308">
        <v>0</v>
      </c>
      <c r="L37" s="308">
        <v>99067</v>
      </c>
      <c r="M37" s="312" t="s">
        <v>1150</v>
      </c>
      <c r="N37" s="305"/>
      <c r="O37" s="305" t="s">
        <v>610</v>
      </c>
      <c r="Q37" s="295" t="s">
        <v>459</v>
      </c>
      <c r="R37" s="295" t="s">
        <v>554</v>
      </c>
      <c r="S37" s="303"/>
      <c r="T37" s="292" t="s">
        <v>462</v>
      </c>
      <c r="U37" s="292" t="s">
        <v>623</v>
      </c>
      <c r="V37" s="303"/>
    </row>
    <row r="38" spans="1:22" s="282" customFormat="1" ht="17.25" customHeight="1" x14ac:dyDescent="0.2">
      <c r="A38" s="287" t="s">
        <v>696</v>
      </c>
      <c r="B38" s="164" t="s">
        <v>1137</v>
      </c>
      <c r="C38" s="306"/>
      <c r="D38" s="312" t="s">
        <v>1138</v>
      </c>
      <c r="E38" s="312"/>
      <c r="F38" s="312"/>
      <c r="G38" s="312"/>
      <c r="H38" s="307">
        <v>41260</v>
      </c>
      <c r="I38" s="164" t="s">
        <v>1047</v>
      </c>
      <c r="J38" s="308">
        <v>490895</v>
      </c>
      <c r="K38" s="308">
        <v>0</v>
      </c>
      <c r="L38" s="308">
        <v>127140</v>
      </c>
      <c r="M38" s="312" t="s">
        <v>1151</v>
      </c>
      <c r="N38" s="305" t="s">
        <v>610</v>
      </c>
      <c r="O38" s="287"/>
      <c r="Q38" s="295" t="s">
        <v>459</v>
      </c>
      <c r="R38" s="295" t="s">
        <v>554</v>
      </c>
      <c r="S38" s="303"/>
      <c r="T38" s="292" t="s">
        <v>462</v>
      </c>
      <c r="U38" s="292" t="s">
        <v>623</v>
      </c>
      <c r="V38" s="303"/>
    </row>
    <row r="39" spans="1:22" s="282" customFormat="1" ht="17.25" customHeight="1" x14ac:dyDescent="0.2">
      <c r="A39" s="287" t="s">
        <v>696</v>
      </c>
      <c r="B39" s="164" t="s">
        <v>1139</v>
      </c>
      <c r="C39" s="306"/>
      <c r="D39" s="312" t="s">
        <v>937</v>
      </c>
      <c r="E39" s="312"/>
      <c r="F39" s="312"/>
      <c r="G39" s="312"/>
      <c r="H39" s="307">
        <v>41260</v>
      </c>
      <c r="I39" s="164" t="s">
        <v>1047</v>
      </c>
      <c r="J39" s="308">
        <v>325153</v>
      </c>
      <c r="K39" s="308">
        <v>0</v>
      </c>
      <c r="L39" s="308">
        <v>84434</v>
      </c>
      <c r="M39" s="312" t="s">
        <v>1152</v>
      </c>
      <c r="N39" s="305"/>
      <c r="O39" s="305" t="s">
        <v>610</v>
      </c>
      <c r="Q39" s="295" t="s">
        <v>459</v>
      </c>
      <c r="R39" s="295" t="s">
        <v>554</v>
      </c>
      <c r="S39" s="303"/>
      <c r="T39" s="292" t="s">
        <v>460</v>
      </c>
      <c r="U39" s="293" t="s">
        <v>609</v>
      </c>
      <c r="V39" s="303"/>
    </row>
    <row r="40" spans="1:22" s="282" customFormat="1" ht="17.25" customHeight="1" x14ac:dyDescent="0.2">
      <c r="A40" s="287" t="s">
        <v>696</v>
      </c>
      <c r="B40" s="164" t="s">
        <v>1140</v>
      </c>
      <c r="C40" s="306"/>
      <c r="D40" s="312" t="s">
        <v>1141</v>
      </c>
      <c r="E40" s="312"/>
      <c r="F40" s="312"/>
      <c r="G40" s="312"/>
      <c r="H40" s="307">
        <v>41261</v>
      </c>
      <c r="I40" s="164" t="s">
        <v>1153</v>
      </c>
      <c r="J40" s="308">
        <v>7422835</v>
      </c>
      <c r="K40" s="308">
        <v>0</v>
      </c>
      <c r="L40" s="308">
        <v>604457</v>
      </c>
      <c r="M40" s="312" t="s">
        <v>1154</v>
      </c>
      <c r="N40" s="305"/>
      <c r="O40" s="305" t="s">
        <v>610</v>
      </c>
      <c r="Q40" s="295" t="s">
        <v>459</v>
      </c>
      <c r="R40" s="295" t="s">
        <v>554</v>
      </c>
      <c r="S40" s="303"/>
      <c r="T40" s="292" t="s">
        <v>41</v>
      </c>
      <c r="U40" s="292" t="s">
        <v>41</v>
      </c>
      <c r="V40" s="303"/>
    </row>
    <row r="41" spans="1:22" s="282" customFormat="1" ht="17.25" customHeight="1" x14ac:dyDescent="0.2">
      <c r="A41" s="287" t="s">
        <v>723</v>
      </c>
      <c r="B41" s="164" t="s">
        <v>1155</v>
      </c>
      <c r="C41" s="306"/>
      <c r="D41" s="312" t="s">
        <v>1156</v>
      </c>
      <c r="E41" s="312"/>
      <c r="F41" s="312"/>
      <c r="G41" s="312"/>
      <c r="H41" s="307">
        <v>41628</v>
      </c>
      <c r="I41" s="164" t="s">
        <v>1056</v>
      </c>
      <c r="J41" s="308">
        <v>576329</v>
      </c>
      <c r="K41" s="308">
        <v>220053</v>
      </c>
      <c r="L41" s="308">
        <v>52394</v>
      </c>
      <c r="M41" s="312" t="s">
        <v>1157</v>
      </c>
      <c r="N41" s="305" t="s">
        <v>610</v>
      </c>
      <c r="O41" s="305"/>
      <c r="Q41" s="295" t="s">
        <v>1158</v>
      </c>
      <c r="R41" s="295" t="s">
        <v>13</v>
      </c>
      <c r="S41" s="303"/>
      <c r="T41" s="292" t="s">
        <v>1159</v>
      </c>
      <c r="U41" s="292" t="s">
        <v>48</v>
      </c>
      <c r="V41" s="303"/>
    </row>
    <row r="42" spans="1:22" s="282" customFormat="1" ht="17.25" customHeight="1" x14ac:dyDescent="0.2">
      <c r="A42" s="287" t="s">
        <v>696</v>
      </c>
      <c r="B42" s="288" t="s">
        <v>1160</v>
      </c>
      <c r="C42" s="283"/>
      <c r="D42" s="274" t="s">
        <v>803</v>
      </c>
      <c r="E42" s="284"/>
      <c r="F42" s="284"/>
      <c r="G42" s="284"/>
      <c r="H42" s="289">
        <v>41218</v>
      </c>
      <c r="I42" s="292">
        <v>2</v>
      </c>
      <c r="J42" s="322">
        <v>225000</v>
      </c>
      <c r="K42" s="323">
        <v>0</v>
      </c>
      <c r="L42" s="322">
        <v>52019</v>
      </c>
      <c r="M42" s="220" t="s">
        <v>1161</v>
      </c>
      <c r="N42" s="287" t="s">
        <v>610</v>
      </c>
      <c r="O42" s="220"/>
      <c r="P42" s="286"/>
      <c r="Q42" s="295" t="s">
        <v>684</v>
      </c>
      <c r="R42" s="295" t="s">
        <v>554</v>
      </c>
      <c r="S42" s="282" t="s">
        <v>1162</v>
      </c>
      <c r="T42" s="287" t="s">
        <v>15</v>
      </c>
      <c r="U42" s="287" t="s">
        <v>619</v>
      </c>
    </row>
    <row r="43" spans="1:22" s="282" customFormat="1" ht="17.25" customHeight="1" x14ac:dyDescent="0.2">
      <c r="A43" s="287" t="s">
        <v>605</v>
      </c>
      <c r="B43" s="288" t="s">
        <v>1179</v>
      </c>
      <c r="C43" s="158">
        <v>995935</v>
      </c>
      <c r="D43" s="274" t="s">
        <v>655</v>
      </c>
      <c r="E43" s="284"/>
      <c r="F43" s="284"/>
      <c r="G43" s="284"/>
      <c r="H43" s="289">
        <v>41264</v>
      </c>
      <c r="I43" s="292">
        <v>1</v>
      </c>
      <c r="J43" s="322">
        <v>12000</v>
      </c>
      <c r="K43" s="323">
        <v>4234</v>
      </c>
      <c r="L43" s="322">
        <v>4234</v>
      </c>
      <c r="M43" s="220" t="s">
        <v>1163</v>
      </c>
      <c r="N43" s="287"/>
      <c r="O43" s="220" t="s">
        <v>610</v>
      </c>
      <c r="P43" s="286"/>
      <c r="Q43" s="295" t="s">
        <v>1164</v>
      </c>
      <c r="R43" s="295" t="s">
        <v>557</v>
      </c>
      <c r="T43" s="287" t="s">
        <v>558</v>
      </c>
      <c r="U43" s="287" t="s">
        <v>609</v>
      </c>
      <c r="V43" s="282" t="s">
        <v>653</v>
      </c>
    </row>
    <row r="44" spans="1:22" s="133" customFormat="1" ht="28.5" customHeight="1" thickBot="1" x14ac:dyDescent="0.35">
      <c r="A44" s="540" t="s">
        <v>1180</v>
      </c>
      <c r="B44" s="540"/>
      <c r="C44" s="540"/>
      <c r="D44" s="540"/>
      <c r="E44" s="315"/>
      <c r="F44" s="315"/>
      <c r="G44" s="318"/>
      <c r="I44" s="284" t="s">
        <v>455</v>
      </c>
      <c r="J44" s="319">
        <f>SUM(J5:J43)</f>
        <v>20430954</v>
      </c>
      <c r="K44" s="319">
        <f>SUM(K5:K43)</f>
        <v>856622</v>
      </c>
      <c r="L44" s="319">
        <f>SUM(L5:L43)</f>
        <v>4167721</v>
      </c>
      <c r="O44" s="320"/>
      <c r="P44" s="321"/>
    </row>
    <row r="45" spans="1:22" ht="13.5" customHeight="1" thickTop="1" x14ac:dyDescent="0.2">
      <c r="J45" s="309"/>
      <c r="K45" s="310"/>
      <c r="L45" s="309"/>
      <c r="N45" s="135"/>
      <c r="O45" s="135"/>
      <c r="P45" s="135"/>
    </row>
    <row r="46" spans="1:22" ht="13.5" customHeight="1" x14ac:dyDescent="0.2">
      <c r="J46" s="309"/>
      <c r="K46" s="310"/>
      <c r="L46" s="309"/>
      <c r="N46" s="135"/>
      <c r="O46" s="135"/>
      <c r="P46" s="135"/>
      <c r="Q46" s="53"/>
      <c r="S46" s="53"/>
      <c r="V46" s="53"/>
    </row>
    <row r="47" spans="1:22" ht="13.5" customHeight="1" x14ac:dyDescent="0.2">
      <c r="J47" s="309"/>
      <c r="K47" s="309"/>
      <c r="L47" s="309"/>
      <c r="N47" s="135"/>
      <c r="O47" s="135"/>
      <c r="P47" s="135"/>
      <c r="Q47" s="53"/>
      <c r="S47" s="53"/>
      <c r="V47" s="53"/>
    </row>
    <row r="48" spans="1:22" ht="13.5" customHeight="1" x14ac:dyDescent="0.2">
      <c r="A48" s="516">
        <f>COUNTIF(A5:A43,A6)</f>
        <v>34</v>
      </c>
      <c r="J48" s="309"/>
      <c r="K48" s="309"/>
      <c r="L48" s="309"/>
      <c r="N48" s="136"/>
      <c r="O48" s="136"/>
      <c r="P48" s="136"/>
      <c r="Q48" s="53"/>
      <c r="S48" s="53"/>
      <c r="V48" s="53"/>
    </row>
    <row r="49" spans="1:22" ht="13.5" customHeight="1" x14ac:dyDescent="0.2">
      <c r="A49" s="516">
        <f>COUNTA(A5:A43)</f>
        <v>39</v>
      </c>
      <c r="J49" s="309"/>
      <c r="K49" s="309"/>
      <c r="L49" s="309"/>
      <c r="N49" s="137"/>
      <c r="O49" s="137"/>
      <c r="P49" s="137"/>
      <c r="Q49" s="53"/>
      <c r="S49" s="53"/>
      <c r="V49" s="53"/>
    </row>
    <row r="50" spans="1:22" ht="13.5" customHeight="1" x14ac:dyDescent="0.2">
      <c r="J50" s="309"/>
      <c r="K50" s="309"/>
      <c r="L50" s="309"/>
      <c r="N50" s="133"/>
      <c r="O50" s="134"/>
      <c r="P50" s="133"/>
      <c r="Q50" s="53"/>
      <c r="S50" s="53"/>
      <c r="V50" s="53"/>
    </row>
    <row r="51" spans="1:22" ht="13.5" customHeight="1" x14ac:dyDescent="0.2">
      <c r="J51" s="309"/>
      <c r="K51" s="309"/>
      <c r="L51" s="309"/>
      <c r="N51" s="125"/>
      <c r="O51" s="131"/>
      <c r="P51" s="125"/>
      <c r="Q51" s="53"/>
      <c r="S51" s="53"/>
      <c r="V51" s="53"/>
    </row>
    <row r="52" spans="1:22" ht="13.5" customHeight="1" x14ac:dyDescent="0.2">
      <c r="B52" s="53"/>
      <c r="C52" s="53"/>
      <c r="D52" s="53"/>
      <c r="E52" s="53"/>
      <c r="F52" s="53"/>
      <c r="G52" s="53"/>
      <c r="H52" s="53"/>
      <c r="J52" s="311"/>
      <c r="K52" s="311"/>
      <c r="L52" s="311"/>
      <c r="M52" s="53"/>
      <c r="N52" s="125"/>
      <c r="O52" s="131"/>
      <c r="P52" s="125"/>
      <c r="Q52" s="53"/>
      <c r="S52" s="53"/>
      <c r="V52" s="53"/>
    </row>
    <row r="53" spans="1:22" ht="13.5" customHeight="1" x14ac:dyDescent="0.2">
      <c r="B53" s="53"/>
      <c r="C53" s="53"/>
      <c r="D53" s="53"/>
      <c r="E53" s="53"/>
      <c r="F53" s="53"/>
      <c r="G53" s="53"/>
      <c r="H53" s="53"/>
      <c r="J53" s="311"/>
      <c r="K53" s="311"/>
      <c r="L53" s="311"/>
      <c r="M53" s="53"/>
      <c r="N53" s="125"/>
      <c r="O53" s="131"/>
      <c r="P53" s="125"/>
      <c r="Q53" s="53"/>
      <c r="S53" s="53"/>
      <c r="V53" s="53"/>
    </row>
    <row r="54" spans="1:22" ht="13.5" customHeight="1" x14ac:dyDescent="0.2">
      <c r="B54" s="53"/>
      <c r="C54" s="53"/>
      <c r="D54" s="53"/>
      <c r="E54" s="53"/>
      <c r="F54" s="53"/>
      <c r="G54" s="53"/>
      <c r="H54" s="53"/>
      <c r="J54" s="311"/>
      <c r="K54" s="311"/>
      <c r="L54" s="311"/>
      <c r="M54" s="53"/>
      <c r="N54" s="125"/>
      <c r="O54" s="131"/>
      <c r="P54" s="125"/>
      <c r="Q54" s="53"/>
      <c r="S54" s="53"/>
      <c r="V54" s="53"/>
    </row>
    <row r="55" spans="1:22" ht="13.5" customHeight="1" x14ac:dyDescent="0.2">
      <c r="B55" s="53"/>
      <c r="C55" s="53"/>
      <c r="D55" s="53"/>
      <c r="E55" s="53"/>
      <c r="F55" s="53"/>
      <c r="G55" s="53"/>
      <c r="H55" s="53"/>
      <c r="J55" s="311"/>
      <c r="K55" s="311"/>
      <c r="L55" s="311"/>
      <c r="M55" s="53"/>
      <c r="N55" s="125"/>
      <c r="O55" s="131"/>
      <c r="P55" s="125"/>
      <c r="Q55" s="53"/>
      <c r="S55" s="53"/>
      <c r="V55" s="53"/>
    </row>
    <row r="56" spans="1:22" ht="13.5" customHeight="1" x14ac:dyDescent="0.2">
      <c r="B56" s="53"/>
      <c r="C56" s="53"/>
      <c r="D56" s="53"/>
      <c r="E56" s="53"/>
      <c r="F56" s="53"/>
      <c r="G56" s="53"/>
      <c r="H56" s="53"/>
      <c r="J56" s="311"/>
      <c r="K56" s="311"/>
      <c r="L56" s="311"/>
      <c r="M56" s="53"/>
      <c r="N56" s="125"/>
      <c r="O56" s="131"/>
      <c r="P56" s="125"/>
      <c r="Q56" s="53"/>
      <c r="S56" s="53"/>
      <c r="V56" s="53"/>
    </row>
    <row r="57" spans="1:22" ht="13.5" customHeight="1" x14ac:dyDescent="0.2">
      <c r="B57" s="53"/>
      <c r="C57" s="53"/>
      <c r="D57" s="53"/>
      <c r="E57" s="53"/>
      <c r="F57" s="53"/>
      <c r="G57" s="53"/>
      <c r="H57" s="53"/>
      <c r="J57" s="311"/>
      <c r="K57" s="311"/>
      <c r="L57" s="311"/>
      <c r="M57" s="53"/>
      <c r="N57" s="125"/>
      <c r="O57" s="131"/>
      <c r="P57" s="125"/>
      <c r="Q57" s="53"/>
      <c r="S57" s="53"/>
      <c r="V57" s="53"/>
    </row>
    <row r="58" spans="1:22" ht="13.5" customHeight="1" x14ac:dyDescent="0.2">
      <c r="B58" s="53"/>
      <c r="C58" s="53"/>
      <c r="D58" s="53"/>
      <c r="E58" s="53"/>
      <c r="F58" s="53"/>
      <c r="G58" s="53"/>
      <c r="H58" s="53"/>
      <c r="J58" s="311"/>
      <c r="K58" s="311"/>
      <c r="L58" s="311"/>
      <c r="M58" s="53"/>
      <c r="N58" s="125"/>
      <c r="O58" s="131"/>
      <c r="P58" s="125"/>
      <c r="Q58" s="53"/>
      <c r="S58" s="53"/>
      <c r="V58" s="53"/>
    </row>
    <row r="59" spans="1:22" ht="13.5" customHeight="1" x14ac:dyDescent="0.2">
      <c r="B59" s="53"/>
      <c r="C59" s="53"/>
      <c r="D59" s="53"/>
      <c r="E59" s="53"/>
      <c r="F59" s="53"/>
      <c r="G59" s="53"/>
      <c r="H59" s="53"/>
      <c r="J59" s="311"/>
      <c r="K59" s="311"/>
      <c r="L59" s="311"/>
      <c r="M59" s="53"/>
      <c r="N59" s="125"/>
      <c r="O59" s="131"/>
      <c r="P59" s="125"/>
      <c r="Q59" s="53"/>
      <c r="S59" s="53"/>
      <c r="V59" s="53"/>
    </row>
    <row r="60" spans="1:22" ht="13.5" customHeight="1" x14ac:dyDescent="0.2">
      <c r="B60" s="53"/>
      <c r="C60" s="53"/>
      <c r="D60" s="53"/>
      <c r="E60" s="53"/>
      <c r="F60" s="53"/>
      <c r="G60" s="53"/>
      <c r="H60" s="53"/>
      <c r="J60" s="311"/>
      <c r="K60" s="311"/>
      <c r="L60" s="311"/>
      <c r="M60" s="53"/>
      <c r="N60" s="125"/>
      <c r="O60" s="131"/>
      <c r="P60" s="125"/>
      <c r="Q60" s="53"/>
      <c r="S60" s="53"/>
      <c r="V60" s="53"/>
    </row>
    <row r="61" spans="1:22" ht="13.5" customHeight="1" x14ac:dyDescent="0.2">
      <c r="B61" s="53"/>
      <c r="C61" s="53"/>
      <c r="D61" s="53"/>
      <c r="E61" s="53"/>
      <c r="F61" s="53"/>
      <c r="G61" s="53"/>
      <c r="H61" s="53"/>
      <c r="J61" s="311"/>
      <c r="K61" s="311"/>
      <c r="L61" s="311"/>
      <c r="M61" s="53"/>
      <c r="N61" s="125"/>
      <c r="O61" s="131"/>
      <c r="P61" s="125"/>
      <c r="Q61" s="53"/>
      <c r="S61" s="53"/>
      <c r="V61" s="53"/>
    </row>
    <row r="62" spans="1:22" ht="13.5" customHeight="1" x14ac:dyDescent="0.2">
      <c r="B62" s="53"/>
      <c r="C62" s="53"/>
      <c r="D62" s="53"/>
      <c r="E62" s="53"/>
      <c r="F62" s="53"/>
      <c r="G62" s="53"/>
      <c r="H62" s="53"/>
      <c r="J62" s="311"/>
      <c r="K62" s="311"/>
      <c r="L62" s="311"/>
      <c r="M62" s="53"/>
      <c r="N62" s="125"/>
      <c r="O62" s="131"/>
      <c r="P62" s="125"/>
      <c r="Q62" s="53"/>
      <c r="S62" s="53"/>
      <c r="V62" s="53"/>
    </row>
    <row r="63" spans="1:22" ht="13.5" customHeight="1" x14ac:dyDescent="0.2">
      <c r="B63" s="53"/>
      <c r="C63" s="53"/>
      <c r="D63" s="53"/>
      <c r="E63" s="53"/>
      <c r="F63" s="53"/>
      <c r="G63" s="53"/>
      <c r="H63" s="53"/>
      <c r="J63" s="53"/>
      <c r="K63" s="53"/>
      <c r="L63" s="53"/>
      <c r="M63" s="53"/>
      <c r="N63" s="125"/>
      <c r="O63" s="131"/>
      <c r="P63" s="125"/>
      <c r="Q63" s="53"/>
      <c r="S63" s="53"/>
      <c r="V63" s="53"/>
    </row>
    <row r="64" spans="1:22" ht="13.5" customHeight="1" x14ac:dyDescent="0.2">
      <c r="B64" s="53"/>
      <c r="C64" s="53"/>
      <c r="D64" s="53"/>
      <c r="E64" s="53"/>
      <c r="F64" s="53"/>
      <c r="G64" s="53"/>
      <c r="H64" s="53"/>
      <c r="J64" s="53"/>
      <c r="K64" s="53"/>
      <c r="L64" s="53"/>
      <c r="M64" s="53"/>
      <c r="N64" s="125"/>
      <c r="O64" s="131"/>
      <c r="P64" s="125"/>
      <c r="Q64" s="53"/>
      <c r="S64" s="53"/>
      <c r="V64" s="53"/>
    </row>
    <row r="65" spans="2:22" ht="13.5" customHeight="1" x14ac:dyDescent="0.2">
      <c r="B65" s="53"/>
      <c r="C65" s="53"/>
      <c r="D65" s="53"/>
      <c r="E65" s="53"/>
      <c r="F65" s="53"/>
      <c r="G65" s="53"/>
      <c r="H65" s="53"/>
      <c r="J65" s="53"/>
      <c r="K65" s="53"/>
      <c r="L65" s="53"/>
      <c r="M65" s="53"/>
      <c r="N65" s="125"/>
      <c r="O65" s="131"/>
      <c r="P65" s="125"/>
      <c r="Q65" s="53"/>
      <c r="S65" s="53"/>
      <c r="V65" s="53"/>
    </row>
    <row r="66" spans="2:22" ht="13.5" customHeight="1" x14ac:dyDescent="0.2">
      <c r="B66" s="53"/>
      <c r="C66" s="53"/>
      <c r="D66" s="53"/>
      <c r="E66" s="53"/>
      <c r="F66" s="53"/>
      <c r="G66" s="53"/>
      <c r="H66" s="53"/>
      <c r="J66" s="53"/>
      <c r="K66" s="53"/>
      <c r="L66" s="53"/>
      <c r="M66" s="53"/>
      <c r="N66" s="125"/>
      <c r="O66" s="131"/>
      <c r="P66" s="125"/>
      <c r="Q66" s="53"/>
      <c r="S66" s="53"/>
      <c r="V66" s="53"/>
    </row>
    <row r="67" spans="2:22" ht="13.5" customHeight="1" x14ac:dyDescent="0.2">
      <c r="B67" s="53"/>
      <c r="C67" s="53"/>
      <c r="D67" s="53"/>
      <c r="E67" s="53"/>
      <c r="F67" s="53"/>
      <c r="G67" s="53"/>
      <c r="H67" s="53"/>
      <c r="J67" s="53"/>
      <c r="K67" s="53"/>
      <c r="L67" s="53"/>
      <c r="M67" s="53"/>
      <c r="N67" s="125"/>
      <c r="O67" s="131"/>
      <c r="P67" s="125"/>
      <c r="Q67" s="53"/>
      <c r="S67" s="53"/>
      <c r="V67" s="53"/>
    </row>
  </sheetData>
  <autoFilter ref="B4:T44"/>
  <mergeCells count="4">
    <mergeCell ref="N3:P3"/>
    <mergeCell ref="A1:V1"/>
    <mergeCell ref="A2:V2"/>
    <mergeCell ref="A44:D44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$Year$</vt:lpstr>
      <vt:lpstr>FY Rollup</vt:lpstr>
      <vt:lpstr>Glossary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Aug!_ftn1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Michael Liska</cp:lastModifiedBy>
  <cp:lastPrinted>2013-02-14T19:19:42Z</cp:lastPrinted>
  <dcterms:created xsi:type="dcterms:W3CDTF">2002-12-19T20:49:51Z</dcterms:created>
  <dcterms:modified xsi:type="dcterms:W3CDTF">2013-08-20T11:43:38Z</dcterms:modified>
</cp:coreProperties>
</file>